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t2cy\Desktop\"/>
    </mc:Choice>
  </mc:AlternateContent>
  <bookViews>
    <workbookView xWindow="-120" yWindow="-120" windowWidth="20730" windowHeight="11160"/>
  </bookViews>
  <sheets>
    <sheet name="Dlamvuzo H" sheetId="1" r:id="rId1"/>
  </sheets>
  <definedNames>
    <definedName name="_xlnm.Print_Area" localSheetId="0">'Dlamvuzo H'!$B$1:$N$4063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3341" i="1" l="1"/>
  <c r="M3339" i="1"/>
  <c r="M3334" i="1"/>
  <c r="M3332" i="1"/>
  <c r="M3330" i="1"/>
  <c r="M3304" i="1"/>
  <c r="M3305" i="1"/>
  <c r="M3306" i="1"/>
  <c r="M3307" i="1"/>
  <c r="M3308" i="1"/>
  <c r="M3309" i="1"/>
  <c r="M3303" i="1"/>
  <c r="M3299" i="1"/>
  <c r="M3297" i="1"/>
  <c r="M3362" i="1" l="1"/>
  <c r="M3359" i="1"/>
  <c r="M3358" i="1"/>
  <c r="M3357" i="1"/>
  <c r="M3356" i="1"/>
  <c r="M3355" i="1"/>
  <c r="K3353" i="1"/>
  <c r="M3353" i="1" s="1"/>
  <c r="G3296" i="1"/>
  <c r="M3283" i="1"/>
  <c r="M3256" i="1"/>
  <c r="G3256" i="1"/>
  <c r="G3254" i="1"/>
  <c r="G3252" i="1"/>
  <c r="M3238" i="1"/>
  <c r="M3244" i="1"/>
  <c r="M3246" i="1"/>
  <c r="M3242" i="1"/>
  <c r="M3240" i="1"/>
  <c r="M3363" i="1" l="1"/>
  <c r="M3277" i="1"/>
  <c r="M3279" i="1"/>
  <c r="M3281" i="1"/>
  <c r="M3287" i="1"/>
  <c r="M3289" i="1"/>
  <c r="M3293" i="1"/>
  <c r="M3313" i="1"/>
  <c r="M3315" i="1"/>
  <c r="M3275" i="1"/>
  <c r="M2353" i="1" l="1"/>
  <c r="M2146" i="1" l="1"/>
  <c r="M2813" i="1" l="1"/>
  <c r="J2813" i="1"/>
  <c r="M2807" i="1"/>
  <c r="J2807" i="1"/>
  <c r="J2804" i="1"/>
  <c r="J2818" i="1"/>
  <c r="M3980" i="1" l="1"/>
  <c r="M4000" i="1" s="1"/>
  <c r="M2597" i="1" l="1"/>
  <c r="M2415" i="1"/>
  <c r="M3694" i="1"/>
  <c r="M3691" i="1"/>
  <c r="M3652" i="1"/>
  <c r="M3642" i="1"/>
  <c r="M3636" i="1"/>
  <c r="M3631" i="1"/>
  <c r="M3618" i="1"/>
  <c r="M3614" i="1"/>
  <c r="M3607" i="1"/>
  <c r="M3587" i="1"/>
  <c r="M3573" i="1"/>
  <c r="M3569" i="1"/>
  <c r="M3567" i="1"/>
  <c r="M3562" i="1"/>
  <c r="M3558" i="1"/>
  <c r="M3254" i="1"/>
  <c r="M3252" i="1"/>
  <c r="M3236" i="1"/>
  <c r="M3234" i="1"/>
  <c r="M3228" i="1"/>
  <c r="J3119" i="1"/>
  <c r="M3078" i="1"/>
  <c r="H3078" i="1"/>
  <c r="G3078" i="1"/>
  <c r="J3077" i="1"/>
  <c r="J3076" i="1"/>
  <c r="J3075" i="1"/>
  <c r="J3074" i="1"/>
  <c r="J3073" i="1"/>
  <c r="J3072" i="1"/>
  <c r="J3071" i="1"/>
  <c r="M3070" i="1"/>
  <c r="J3069" i="1"/>
  <c r="M3068" i="1"/>
  <c r="H3068" i="1"/>
  <c r="G3068" i="1"/>
  <c r="M3060" i="1"/>
  <c r="I3060" i="1"/>
  <c r="J3060" i="1" s="1"/>
  <c r="H3060" i="1"/>
  <c r="G3060" i="1"/>
  <c r="F3060" i="1"/>
  <c r="E3060" i="1"/>
  <c r="M3034" i="1"/>
  <c r="H3034" i="1"/>
  <c r="G3034" i="1"/>
  <c r="J3033" i="1"/>
  <c r="M3032" i="1"/>
  <c r="I3032" i="1"/>
  <c r="J3032" i="1" s="1"/>
  <c r="H3032" i="1"/>
  <c r="G3032" i="1"/>
  <c r="F3032" i="1"/>
  <c r="E3032" i="1"/>
  <c r="M3027" i="1"/>
  <c r="H3027" i="1"/>
  <c r="G3027" i="1"/>
  <c r="J3026" i="1"/>
  <c r="M3025" i="1"/>
  <c r="J3025" i="1"/>
  <c r="M3019" i="1"/>
  <c r="J3018" i="1"/>
  <c r="M3017" i="1"/>
  <c r="I3017" i="1"/>
  <c r="J3017" i="1" s="1"/>
  <c r="H3017" i="1"/>
  <c r="G3017" i="1"/>
  <c r="F3017" i="1"/>
  <c r="E3017" i="1"/>
  <c r="J3016" i="1"/>
  <c r="M3015" i="1"/>
  <c r="I3015" i="1"/>
  <c r="J3015" i="1" s="1"/>
  <c r="H3015" i="1"/>
  <c r="G3015" i="1"/>
  <c r="F3015" i="1"/>
  <c r="E3015" i="1"/>
  <c r="M3006" i="1"/>
  <c r="H3006" i="1"/>
  <c r="G3006" i="1"/>
  <c r="J3000" i="1"/>
  <c r="M2999" i="1"/>
  <c r="J2922" i="1"/>
  <c r="M2921" i="1"/>
  <c r="I2921" i="1"/>
  <c r="J2921" i="1" s="1"/>
  <c r="H2921" i="1"/>
  <c r="H3019" i="1" s="1"/>
  <c r="G2921" i="1"/>
  <c r="G3019" i="1" s="1"/>
  <c r="F2921" i="1"/>
  <c r="F3019" i="1" s="1"/>
  <c r="E2921" i="1"/>
  <c r="E3019" i="1" s="1"/>
  <c r="J2907" i="1"/>
  <c r="J2864" i="1"/>
  <c r="M2863" i="1"/>
  <c r="I2863" i="1"/>
  <c r="J2863" i="1" s="1"/>
  <c r="F2863" i="1"/>
  <c r="E2863" i="1"/>
  <c r="J2862" i="1"/>
  <c r="M2861" i="1"/>
  <c r="I2861" i="1"/>
  <c r="F2861" i="1"/>
  <c r="E2861" i="1"/>
  <c r="M2855" i="1"/>
  <c r="H2855" i="1"/>
  <c r="H2999" i="1" s="1"/>
  <c r="G2855" i="1"/>
  <c r="G2999" i="1" s="1"/>
  <c r="J2795" i="1"/>
  <c r="J2692" i="1"/>
  <c r="J2683" i="1"/>
  <c r="M2682" i="1"/>
  <c r="J2681" i="1"/>
  <c r="M2680" i="1"/>
  <c r="I2680" i="1"/>
  <c r="J2680" i="1" s="1"/>
  <c r="H2680" i="1"/>
  <c r="G2680" i="1"/>
  <c r="F2680" i="1"/>
  <c r="E2680" i="1"/>
  <c r="J2679" i="1"/>
  <c r="M2678" i="1"/>
  <c r="J2677" i="1"/>
  <c r="M2676" i="1"/>
  <c r="J2676" i="1"/>
  <c r="M2672" i="1"/>
  <c r="J2672" i="1"/>
  <c r="M2666" i="1"/>
  <c r="I2666" i="1"/>
  <c r="J2666" i="1" s="1"/>
  <c r="H2666" i="1"/>
  <c r="H2682" i="1" s="1"/>
  <c r="G2666" i="1"/>
  <c r="G2678" i="1" s="1"/>
  <c r="F2666" i="1"/>
  <c r="E2666" i="1"/>
  <c r="E2682" i="1" s="1"/>
  <c r="M2662" i="1"/>
  <c r="J2662" i="1"/>
  <c r="M2658" i="1"/>
  <c r="J2658" i="1"/>
  <c r="J2657" i="1"/>
  <c r="J2656" i="1"/>
  <c r="J2655" i="1"/>
  <c r="M2654" i="1"/>
  <c r="I2654" i="1"/>
  <c r="J2654" i="1" s="1"/>
  <c r="H2654" i="1"/>
  <c r="G2654" i="1"/>
  <c r="F2654" i="1"/>
  <c r="E2654" i="1"/>
  <c r="J2646" i="1"/>
  <c r="J2645" i="1"/>
  <c r="J2625" i="1"/>
  <c r="M2604" i="1"/>
  <c r="H2604" i="1"/>
  <c r="G2604" i="1"/>
  <c r="J2603" i="1"/>
  <c r="F3068" i="1"/>
  <c r="E3068" i="1"/>
  <c r="M2595" i="1"/>
  <c r="J2595" i="1"/>
  <c r="J2594" i="1"/>
  <c r="M2593" i="1"/>
  <c r="I2593" i="1"/>
  <c r="I2855" i="1" s="1"/>
  <c r="J2855" i="1" s="1"/>
  <c r="F2593" i="1"/>
  <c r="F3078" i="1" s="1"/>
  <c r="E2593" i="1"/>
  <c r="M2449" i="1"/>
  <c r="J2449" i="1"/>
  <c r="M2443" i="1"/>
  <c r="J2443" i="1"/>
  <c r="J2426" i="1"/>
  <c r="J2419" i="1"/>
  <c r="I3034" i="1"/>
  <c r="J3034" i="1" s="1"/>
  <c r="F3034" i="1"/>
  <c r="E3034" i="1"/>
  <c r="M2413" i="1"/>
  <c r="H2413" i="1"/>
  <c r="H3070" i="1" s="1"/>
  <c r="G2413" i="1"/>
  <c r="G3070" i="1" s="1"/>
  <c r="M2407" i="1"/>
  <c r="I2407" i="1"/>
  <c r="I2413" i="1" s="1"/>
  <c r="F2407" i="1"/>
  <c r="F3027" i="1" s="1"/>
  <c r="E2407" i="1"/>
  <c r="E3027" i="1" s="1"/>
  <c r="M2405" i="1"/>
  <c r="J2405" i="1"/>
  <c r="J2403" i="1"/>
  <c r="M2401" i="1"/>
  <c r="J2401" i="1"/>
  <c r="J2376" i="1"/>
  <c r="J2350" i="1"/>
  <c r="M2349" i="1"/>
  <c r="H2349" i="1"/>
  <c r="G2349" i="1"/>
  <c r="J2348" i="1"/>
  <c r="J2347" i="1"/>
  <c r="J2346" i="1"/>
  <c r="J2345" i="1"/>
  <c r="J2344" i="1"/>
  <c r="M2343" i="1"/>
  <c r="J2343" i="1"/>
  <c r="J2342" i="1"/>
  <c r="M2341" i="1"/>
  <c r="J2341" i="1"/>
  <c r="J2340" i="1"/>
  <c r="M2339" i="1"/>
  <c r="J2339" i="1"/>
  <c r="E2339" i="1"/>
  <c r="J2338" i="1"/>
  <c r="J2337" i="1"/>
  <c r="M2336" i="1"/>
  <c r="J2336" i="1"/>
  <c r="J2335" i="1"/>
  <c r="M2334" i="1"/>
  <c r="J2334" i="1"/>
  <c r="J2333" i="1"/>
  <c r="M2332" i="1"/>
  <c r="J2332" i="1"/>
  <c r="J2331" i="1"/>
  <c r="M2330" i="1"/>
  <c r="I2330" i="1"/>
  <c r="J2330" i="1" s="1"/>
  <c r="H2330" i="1"/>
  <c r="G2330" i="1"/>
  <c r="F2330" i="1"/>
  <c r="E2330" i="1"/>
  <c r="M2324" i="1"/>
  <c r="I2324" i="1"/>
  <c r="J2324" i="1" s="1"/>
  <c r="F2324" i="1"/>
  <c r="E2324" i="1"/>
  <c r="J2323" i="1"/>
  <c r="M2322" i="1"/>
  <c r="J2322" i="1"/>
  <c r="M2318" i="1"/>
  <c r="I2318" i="1"/>
  <c r="I2349" i="1" s="1"/>
  <c r="J2349" i="1" s="1"/>
  <c r="F2318" i="1"/>
  <c r="F2349" i="1" s="1"/>
  <c r="E2318" i="1"/>
  <c r="E2349" i="1" s="1"/>
  <c r="J2221" i="1"/>
  <c r="J2208" i="1"/>
  <c r="M2207" i="1"/>
  <c r="J2207" i="1"/>
  <c r="M2203" i="1"/>
  <c r="I2203" i="1"/>
  <c r="J2203" i="1" s="1"/>
  <c r="F2203" i="1"/>
  <c r="E2203" i="1"/>
  <c r="J2202" i="1"/>
  <c r="M2199" i="1"/>
  <c r="F2199" i="1"/>
  <c r="E2199" i="1"/>
  <c r="J2198" i="1"/>
  <c r="J2197" i="1"/>
  <c r="J2196" i="1"/>
  <c r="M2195" i="1"/>
  <c r="E2195" i="1"/>
  <c r="I2195" i="1" s="1"/>
  <c r="J2195" i="1" s="1"/>
  <c r="J2194" i="1"/>
  <c r="M2193" i="1"/>
  <c r="I2193" i="1"/>
  <c r="J2193" i="1" s="1"/>
  <c r="H2193" i="1"/>
  <c r="G2193" i="1"/>
  <c r="F2193" i="1"/>
  <c r="E2193" i="1"/>
  <c r="J2190" i="1"/>
  <c r="M2189" i="1"/>
  <c r="J2188" i="1"/>
  <c r="M2187" i="1"/>
  <c r="H2187" i="1"/>
  <c r="G2187" i="1"/>
  <c r="H2181" i="1"/>
  <c r="G2181" i="1"/>
  <c r="F2181" i="1"/>
  <c r="J2180" i="1"/>
  <c r="M2179" i="1"/>
  <c r="I2179" i="1"/>
  <c r="J2179" i="1" s="1"/>
  <c r="H2179" i="1"/>
  <c r="G2179" i="1"/>
  <c r="F2179" i="1"/>
  <c r="E2179" i="1"/>
  <c r="J2178" i="1"/>
  <c r="M2177" i="1"/>
  <c r="H2177" i="1"/>
  <c r="G2177" i="1"/>
  <c r="G2189" i="1" s="1"/>
  <c r="J2176" i="1"/>
  <c r="M2175" i="1"/>
  <c r="I2175" i="1"/>
  <c r="F2175" i="1"/>
  <c r="E2175" i="1"/>
  <c r="J2174" i="1"/>
  <c r="M2173" i="1"/>
  <c r="I2173" i="1"/>
  <c r="F2173" i="1"/>
  <c r="F2187" i="1" s="1"/>
  <c r="E2173" i="1"/>
  <c r="E2187" i="1" s="1"/>
  <c r="J2172" i="1"/>
  <c r="E2181" i="1"/>
  <c r="F2177" i="1"/>
  <c r="F2189" i="1" s="1"/>
  <c r="E2177" i="1"/>
  <c r="C106" i="1"/>
  <c r="C176" i="1" s="1"/>
  <c r="C228" i="1" s="1"/>
  <c r="C278" i="1" s="1"/>
  <c r="C329" i="1" s="1"/>
  <c r="C365" i="1" s="1"/>
  <c r="C405" i="1" s="1"/>
  <c r="C469" i="1" s="1"/>
  <c r="C545" i="1" s="1"/>
  <c r="C612" i="1" s="1"/>
  <c r="C672" i="1" s="1"/>
  <c r="C735" i="1" s="1"/>
  <c r="C789" i="1" s="1"/>
  <c r="C863" i="1" s="1"/>
  <c r="C940" i="1" s="1"/>
  <c r="C1020" i="1" s="1"/>
  <c r="C1100" i="1" s="1"/>
  <c r="C1178" i="1" s="1"/>
  <c r="C1253" i="1" s="1"/>
  <c r="C1328" i="1" s="1"/>
  <c r="C1395" i="1" s="1"/>
  <c r="C1464" i="1" s="1"/>
  <c r="C1544" i="1" s="1"/>
  <c r="C1616" i="1" s="1"/>
  <c r="C1673" i="1" s="1"/>
  <c r="C1722" i="1" s="1"/>
  <c r="C1763" i="1" s="1"/>
  <c r="C1816" i="1" s="1"/>
  <c r="C1875" i="1" s="1"/>
  <c r="C1926" i="1" s="1"/>
  <c r="C2004" i="1" s="1"/>
  <c r="C2086" i="1" s="1"/>
  <c r="C2153" i="1" s="1"/>
  <c r="C2505" i="1" s="1"/>
  <c r="K60" i="1"/>
  <c r="K110" i="1" s="1"/>
  <c r="K180" i="1" s="1"/>
  <c r="K232" i="1" s="1"/>
  <c r="K282" i="1" s="1"/>
  <c r="K333" i="1" s="1"/>
  <c r="K369" i="1" s="1"/>
  <c r="K409" i="1" s="1"/>
  <c r="K473" i="1" s="1"/>
  <c r="K549" i="1" s="1"/>
  <c r="K616" i="1" s="1"/>
  <c r="M2626" i="1" l="1"/>
  <c r="M3462" i="1" s="1"/>
  <c r="M2831" i="1"/>
  <c r="M3466" i="1" s="1"/>
  <c r="F3006" i="1"/>
  <c r="E3006" i="1"/>
  <c r="M2971" i="1"/>
  <c r="M3470" i="1" s="1"/>
  <c r="E2413" i="1"/>
  <c r="E3070" i="1" s="1"/>
  <c r="E2678" i="1"/>
  <c r="I2678" i="1"/>
  <c r="J2678" i="1" s="1"/>
  <c r="I2682" i="1"/>
  <c r="J2682" i="1" s="1"/>
  <c r="I2999" i="1"/>
  <c r="J2999" i="1" s="1"/>
  <c r="I2177" i="1"/>
  <c r="I2199" i="1"/>
  <c r="F2413" i="1"/>
  <c r="F3070" i="1" s="1"/>
  <c r="J2593" i="1"/>
  <c r="I2604" i="1"/>
  <c r="J2604" i="1" s="1"/>
  <c r="H2678" i="1"/>
  <c r="I3006" i="1"/>
  <c r="J3006" i="1" s="1"/>
  <c r="I3019" i="1"/>
  <c r="J3019" i="1" s="1"/>
  <c r="M3591" i="1"/>
  <c r="M3756" i="1" s="1"/>
  <c r="M3044" i="1"/>
  <c r="M3135" i="1" s="1"/>
  <c r="M2893" i="1"/>
  <c r="M3468" i="1" s="1"/>
  <c r="M3381" i="1"/>
  <c r="M2498" i="1"/>
  <c r="M2516" i="1" s="1"/>
  <c r="M2362" i="1"/>
  <c r="M3458" i="1" s="1"/>
  <c r="J2413" i="1"/>
  <c r="I3070" i="1"/>
  <c r="J3070" i="1" s="1"/>
  <c r="K676" i="1"/>
  <c r="K739" i="1"/>
  <c r="K793" i="1" s="1"/>
  <c r="K867" i="1" s="1"/>
  <c r="K944" i="1" s="1"/>
  <c r="K1024" i="1" s="1"/>
  <c r="K1104" i="1" s="1"/>
  <c r="K1182" i="1" s="1"/>
  <c r="K1257" i="1" s="1"/>
  <c r="K1332" i="1" s="1"/>
  <c r="K1399" i="1" s="1"/>
  <c r="K1468" i="1" s="1"/>
  <c r="K1548" i="1" s="1"/>
  <c r="K1620" i="1" s="1"/>
  <c r="K1677" i="1" s="1"/>
  <c r="K1726" i="1" s="1"/>
  <c r="K1767" i="1" s="1"/>
  <c r="K1820" i="1" s="1"/>
  <c r="K1879" i="1" s="1"/>
  <c r="K1930" i="1" s="1"/>
  <c r="K2008" i="1" s="1"/>
  <c r="K2090" i="1" s="1"/>
  <c r="K2373" i="1" s="1"/>
  <c r="K2436" i="1" s="1"/>
  <c r="K2509" i="1" s="1"/>
  <c r="K2575" i="1" s="1"/>
  <c r="K2635" i="1" s="1"/>
  <c r="K2779" i="1" s="1"/>
  <c r="K2842" i="1" s="1"/>
  <c r="M2693" i="1"/>
  <c r="M2707" i="1" s="1"/>
  <c r="F2604" i="1"/>
  <c r="I3027" i="1"/>
  <c r="J3027" i="1" s="1"/>
  <c r="J2407" i="1"/>
  <c r="F2678" i="1"/>
  <c r="F2682" i="1"/>
  <c r="J2175" i="1"/>
  <c r="G2682" i="1"/>
  <c r="M3262" i="1"/>
  <c r="M3377" i="1" s="1"/>
  <c r="M3317" i="1"/>
  <c r="M3379" i="1" s="1"/>
  <c r="M2427" i="1"/>
  <c r="M2514" i="1" s="1"/>
  <c r="F2855" i="1"/>
  <c r="F2999" i="1" s="1"/>
  <c r="J2861" i="1"/>
  <c r="M3121" i="1"/>
  <c r="M3137" i="1" s="1"/>
  <c r="I2187" i="1"/>
  <c r="J2187" i="1" s="1"/>
  <c r="J2173" i="1"/>
  <c r="H2189" i="1"/>
  <c r="E2189" i="1"/>
  <c r="E2855" i="1"/>
  <c r="E2999" i="1" s="1"/>
  <c r="E3078" i="1"/>
  <c r="E2604" i="1"/>
  <c r="I3068" i="1"/>
  <c r="J3068" i="1" s="1"/>
  <c r="I3078" i="1"/>
  <c r="J3078" i="1" s="1"/>
  <c r="M3658" i="1"/>
  <c r="M3666" i="1" s="1"/>
  <c r="M3758" i="1" s="1"/>
  <c r="J2318" i="1"/>
  <c r="K2980" i="1" l="1"/>
  <c r="K3053" i="1" s="1"/>
  <c r="K3130" i="1" s="1"/>
  <c r="K3210" i="1" s="1"/>
  <c r="K3271" i="1" s="1"/>
  <c r="M3199" i="1"/>
  <c r="M3472" i="1" s="1"/>
  <c r="M2768" i="1"/>
  <c r="M3464" i="1" s="1"/>
  <c r="I2189" i="1"/>
  <c r="J2189" i="1" s="1"/>
  <c r="J2199" i="1"/>
  <c r="J2177" i="1"/>
  <c r="M2564" i="1"/>
  <c r="M3460" i="1" s="1"/>
  <c r="M3702" i="1"/>
  <c r="M3684" i="1"/>
  <c r="I2181" i="1"/>
  <c r="J2181" i="1" s="1"/>
  <c r="M2181" i="1" s="1"/>
  <c r="M2222" i="1" s="1"/>
  <c r="M2236" i="1" s="1"/>
  <c r="M2289" i="1" s="1"/>
  <c r="M3456" i="1" s="1"/>
  <c r="M3440" i="1"/>
  <c r="M3474" i="1" s="1"/>
  <c r="M3515" i="1" l="1"/>
  <c r="M3996" i="1" s="1"/>
  <c r="K3326" i="1"/>
  <c r="K3451" i="1" s="1"/>
  <c r="K3526" i="1" s="1"/>
  <c r="K3600" i="1" s="1"/>
  <c r="K3675" i="1" s="1"/>
  <c r="K3751" i="1" s="1"/>
  <c r="M3741" i="1"/>
  <c r="M3760" i="1" s="1"/>
  <c r="M3819" i="1" s="1"/>
  <c r="M3836" i="1" s="1"/>
  <c r="M3901" i="1" l="1"/>
  <c r="M3998" i="1" s="1"/>
  <c r="M4003" i="1" s="1"/>
  <c r="M4005" i="1" s="1"/>
  <c r="M4008" i="1" l="1"/>
  <c r="M4010" i="1" s="1"/>
  <c r="M4055" i="1" s="1"/>
</calcChain>
</file>

<file path=xl/sharedStrings.xml><?xml version="1.0" encoding="utf-8"?>
<sst xmlns="http://schemas.openxmlformats.org/spreadsheetml/2006/main" count="2909" uniqueCount="1159">
  <si>
    <t xml:space="preserve">DEVELOPMENT BANK OF SOUTHERN AFRICA </t>
  </si>
  <si>
    <t xml:space="preserve">PRELIMINARIES </t>
  </si>
  <si>
    <t>Item No.</t>
  </si>
  <si>
    <t>Unit</t>
  </si>
  <si>
    <t>QUANTITY</t>
  </si>
  <si>
    <t>Quantity</t>
  </si>
  <si>
    <t>Rate</t>
  </si>
  <si>
    <t>Amount</t>
  </si>
  <si>
    <t xml:space="preserve">SECTION NO. 1 </t>
  </si>
  <si>
    <t>A</t>
  </si>
  <si>
    <t>G</t>
  </si>
  <si>
    <t>H</t>
  </si>
  <si>
    <t>I</t>
  </si>
  <si>
    <t>K</t>
  </si>
  <si>
    <t xml:space="preserve">BILL NO. 1 </t>
  </si>
  <si>
    <t xml:space="preserve">BUILDING AGREEMENT AND PRELIMINARIES </t>
  </si>
  <si>
    <t xml:space="preserve">MEANING OF TERMS "TENDER / TENDERER" </t>
  </si>
  <si>
    <t>Any reference to the words "Tender" or "Tenderer" herein and/or in any other documentation shall be construed to have the same meaning as the words "Bid" or "Bidder"</t>
  </si>
  <si>
    <t xml:space="preserve">  Where standard clauses or options are not applicable to the contract such modifications or corrections as are necessary are given under each relevant clause. Where an item is not relevant to this  specific contract such item is marked. "N/A" signifying "Not Applicable".</t>
  </si>
  <si>
    <t xml:space="preserve">PRICING OF PRELIMINARIES </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</si>
  <si>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</si>
  <si>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</si>
  <si>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t>
  </si>
  <si>
    <t xml:space="preserve"> AGREEMENT </t>
  </si>
  <si>
    <t xml:space="preserve">DEFINITIONS </t>
  </si>
  <si>
    <t>A1 DEFINITIONS AND INTERPRETATION</t>
  </si>
  <si>
    <t xml:space="preserve">Clause 1.0 Clause </t>
  </si>
  <si>
    <t>1.1 Definition of "Commencement Date" is added:</t>
  </si>
  <si>
    <t>"COMMENCEMENT DATE" means the date that the</t>
  </si>
  <si>
    <t xml:space="preserve"> agreement, made in terms of the Form of Offer and</t>
  </si>
  <si>
    <t xml:space="preserve"> Acceptance, comes into effect.</t>
  </si>
  <si>
    <t>Clause 1.1 Definition of "ConstructionGuarantee" is amended by replacing it with the following:</t>
  </si>
  <si>
    <t>"CONSTRUCTION GUARANTEE" means a guarantee at call  obtained by the contractor from an institution approved by the  employer in termsof the employer's construction guarantee  form as selected in the schedule.</t>
  </si>
  <si>
    <t>"CONSTRUCTION PERIOD" means the period commencing on the commencement date and ending on the date of practical completion.</t>
  </si>
  <si>
    <t>R</t>
  </si>
  <si>
    <t>Carried to Collection</t>
  </si>
  <si>
    <t xml:space="preserve">Section No. 1 </t>
  </si>
  <si>
    <t>Bill No. 1</t>
  </si>
  <si>
    <t xml:space="preserve">Preliminaries </t>
  </si>
  <si>
    <t>Bill No. 2</t>
  </si>
  <si>
    <t>-1-</t>
  </si>
  <si>
    <t>Alterations</t>
  </si>
  <si>
    <t>RFP182/2018</t>
  </si>
  <si>
    <t>Clause 1.1 Definition of ''Corrupt Practice'' is added:</t>
  </si>
  <si>
    <t>'CORRUPT PRACTICE'' means the offering, giving,receiving or soliciting of anything of value to influence the action of a  public official in the procurement process or in contract  execution.</t>
  </si>
  <si>
    <t>Clause 1.1 Definition of ''Fraudulent Practice'' is added:</t>
  </si>
  <si>
    <t>'FRAUDULENT PRACTICE'' means the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</si>
  <si>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</si>
  <si>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Finance,from time  to time,in terms of section 80(1)(b) of the Finance Management  Act,1999 (Act No.1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</si>
  <si>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</si>
  <si>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</si>
  <si>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</si>
  <si>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of contractor, as stated in the schedule, from which the contractor or employer may recover expenses or loss.</t>
  </si>
  <si>
    <t>Clause 1.6 is amended by replacing the words "prepaid  registered post, telefaf or e-mail'' with ''prepaid registered post or telefax'' in respect of interest owed to the employer, the  interest rate as determined by the Minister of Finance,  from time to time, in terms of section 80(1)(b) of the  Public Finance Management Act, 1999 (Act No. 1 of  1999), will apply.</t>
  </si>
  <si>
    <t>Clause 1.6.4 is amended by replacing it with the following:</t>
  </si>
  <si>
    <t>No clause</t>
  </si>
  <si>
    <t>Fixed:____________ Value related:____________ Time</t>
  </si>
  <si>
    <t>Item</t>
  </si>
  <si>
    <t xml:space="preserve"> related:____________</t>
  </si>
  <si>
    <t xml:space="preserve">OBJECTIVE AND PREPARATION </t>
  </si>
  <si>
    <t>A2 OFFER, ACCEPTANCE AND PERFORMANCE</t>
  </si>
  <si>
    <t>Clause 2.0</t>
  </si>
  <si>
    <t>-2-</t>
  </si>
  <si>
    <t xml:space="preserve">A3 DOCUMENTS </t>
  </si>
  <si>
    <t>Clause 3.0</t>
  </si>
  <si>
    <t xml:space="preserve">Clause 3.7 is amended by the addition of the following:  </t>
  </si>
  <si>
    <t xml:space="preserve">The contractor shall supply and keep a copy of the JBCC Series 2000 Principal Building Agreement and Preliminaries applicable to this contract on the site, to which the employer, principal agent and agents shall have access at all times </t>
  </si>
  <si>
    <t xml:space="preserve"> related:____________ </t>
  </si>
  <si>
    <t xml:space="preserve">A4 DESIGN RESPONSIBILITY </t>
  </si>
  <si>
    <t xml:space="preserve">Clause 4.0 </t>
  </si>
  <si>
    <t xml:space="preserve">A5 EMPLOYERS AGENTS </t>
  </si>
  <si>
    <t>Clause 5.0 (See notes to Tenders)</t>
  </si>
  <si>
    <t>Clause 5.1.2 is amended to include clauses 32.6.3, 34.3 and 34,4</t>
  </si>
  <si>
    <t xml:space="preserve">A6 SITE REPRESENTATIVE </t>
  </si>
  <si>
    <t xml:space="preserve">Clause 6.0 </t>
  </si>
  <si>
    <t xml:space="preserve">A7 COMPLIANCE WITH REGULATIONS </t>
  </si>
  <si>
    <t xml:space="preserve">Clause 7.0 </t>
  </si>
  <si>
    <t xml:space="preserve"> Regulation 6(1) requiring the appointment of a construction supervisor </t>
  </si>
  <si>
    <t xml:space="preserve">See also clause C10 of Section C - Specific Preliminaries </t>
  </si>
  <si>
    <t xml:space="preserve">A8 WORKS RISK </t>
  </si>
  <si>
    <t xml:space="preserve">Clause 8.0 </t>
  </si>
  <si>
    <t>-3-</t>
  </si>
  <si>
    <t xml:space="preserve">A9 INDEMNITIES </t>
  </si>
  <si>
    <t xml:space="preserve">Clause 9.0 </t>
  </si>
  <si>
    <t xml:space="preserve">A10 WORKS INSURANCES </t>
  </si>
  <si>
    <t xml:space="preserve">Clause 10.0 </t>
  </si>
  <si>
    <t>Clause 10.0 is amended by the addition of the following clauses:</t>
  </si>
  <si>
    <t>10.5 Damage to the Works</t>
  </si>
  <si>
    <t xml:space="preserve">(a) </t>
  </si>
  <si>
    <t>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</si>
  <si>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t>
  </si>
  <si>
    <t>The contractor shall at all times proceed immediately to remove or dispose of any debris arising  from damage to or destruction of the works and to rebuild, restore, replace and/or repair the works</t>
  </si>
  <si>
    <t>CONT</t>
  </si>
  <si>
    <t>(c)</t>
  </si>
  <si>
    <t>The employer shall carry the risk of damage to or destruction of the works and material paid for by the  employer that is the result of the excepted risks as set out in 10.6</t>
  </si>
  <si>
    <t>(d)</t>
  </si>
  <si>
    <t>Where the employer bears the risk in terms of this</t>
  </si>
  <si>
    <t xml:space="preserve"> contract, the contractor shall, if requested to do so,</t>
  </si>
  <si>
    <t xml:space="preserve"> reinstate any damage or destroyed portions of the</t>
  </si>
  <si>
    <t xml:space="preserve"> works and the costs of such reinstatement shall be</t>
  </si>
  <si>
    <t xml:space="preserve"> measured and valued in terms of 32.0 hereof 10.6 Injury to Persons or loss of or damage to Properties</t>
  </si>
  <si>
    <t>(a)</t>
  </si>
  <si>
    <t>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 works unless due to any act or neglence of any person</t>
  </si>
  <si>
    <t>The contractor shall be liable for and hereby indemnifies the employer against any liability, loss,claim or proceeding wether arising in common law or by statute, consequence upon personal injuries to or the death of any person whomsoever arising out of or in the course of or caused by the execution of the for whose actions the employer is legally liable</t>
  </si>
  <si>
    <t>The contractor shall be liable for and hereby</t>
  </si>
  <si>
    <t xml:space="preserve"> indemnifies the employer against any liability, loss,</t>
  </si>
  <si>
    <t xml:space="preserve"> claim or proceeding consequent upon loss of or</t>
  </si>
  <si>
    <t xml:space="preserve"> damage to any moveable or immovable or personal</t>
  </si>
  <si>
    <t xml:space="preserve"> property or property contiguous to the site, whether</t>
  </si>
  <si>
    <t xml:space="preserve"> belonging to or under the control of the employer or</t>
  </si>
  <si>
    <t xml:space="preserve"> any other body or person, arising out of or in the course of or by reason of the execution of the works unless due to any act or neglect of any person for whose actions the employer is legally liable</t>
  </si>
  <si>
    <t>-4-</t>
  </si>
  <si>
    <t>The contractor shall, upon receiving a contract</t>
  </si>
  <si>
    <t xml:space="preserve"> instruction from the principal agent, cause the same</t>
  </si>
  <si>
    <t xml:space="preserve"> to be made good in a perfect and workmanlike manner</t>
  </si>
  <si>
    <t xml:space="preserve"> at his own cost and in default thereof the employer</t>
  </si>
  <si>
    <t xml:space="preserve"> shall be entitled to cause it to be made good and to</t>
  </si>
  <si>
    <t xml:space="preserve"> recover the cost thereof from the contractor or to</t>
  </si>
  <si>
    <t xml:space="preserve"> deduct the same from amounts due to the contractor</t>
  </si>
  <si>
    <t>The contractor shall be responsible for the</t>
  </si>
  <si>
    <t xml:space="preserve"> protection and safety of such portions of the premises</t>
  </si>
  <si>
    <t xml:space="preserve"> placed under his control by the employer for the</t>
  </si>
  <si>
    <t xml:space="preserve"> purpose of executing the works until the issue of the</t>
  </si>
  <si>
    <t xml:space="preserve"> certificate of practical completion</t>
  </si>
  <si>
    <t>(e)</t>
  </si>
  <si>
    <t>Where the execution of the works involves the risk</t>
  </si>
  <si>
    <t xml:space="preserve"> of removal of or interference with support to adjoining</t>
  </si>
  <si>
    <t xml:space="preserve"> properties including land or structures or any structuresto be altered or added to, the contractor shall and will remain adequately insured or insured against the death of or injury to persons or damage to such property consequent on such removal or interference with the support until such portion of the works has been completed </t>
  </si>
  <si>
    <t>(f)</t>
  </si>
  <si>
    <t xml:space="preserve">The contractor shall at all times proceed  immediately at his own cost to remove or dispose of  any debris and to rebuild, restore, replace and/or repair  such property and to execute the works 10.7 High risk insurance </t>
  </si>
  <si>
    <t>In the event of the project being executed in a geological areaclassified as a High Risk Area, that is an area which is subject to highly unstable subsurface conditions that might result in catastrophic ground movement evident by sinkhole or doline formation the following will apply:</t>
  </si>
  <si>
    <t>10.7.1 Damage to the works</t>
  </si>
  <si>
    <t xml:space="preserve">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</si>
  <si>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When so instructed to do so by the principal agent, the contractor shall proceed immediately to remove and/or dispose of any debris arising from damage to or destruction of the works and to rebuild, restore, replace and/or repair the works, at the contractorÆs own costs</t>
  </si>
  <si>
    <t>10.7.2 Injury to persons or loss of or damage to property</t>
  </si>
  <si>
    <t>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</si>
  <si>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-5-</t>
  </si>
  <si>
    <t>The contractor shall be liable for and hereby indemnifies theemployer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</si>
  <si>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 submit to the employer proof of such insurance policy, if requested to do so</t>
  </si>
  <si>
    <t xml:space="preserve">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t>
  </si>
  <si>
    <t>A11 LIABILITY INSURANCES</t>
  </si>
  <si>
    <t>Clause 11.0</t>
  </si>
  <si>
    <t>A12 EFFECTING INSURANCES</t>
  </si>
  <si>
    <t>Clause 12.0</t>
  </si>
  <si>
    <t>A13 No clause</t>
  </si>
  <si>
    <t>N/A</t>
  </si>
  <si>
    <t>A14 SECURITY</t>
  </si>
  <si>
    <t>Clause 14.0</t>
  </si>
  <si>
    <t>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</si>
  <si>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</si>
  <si>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14.1.1 The payment reduction of the value certified in a</t>
  </si>
  <si>
    <t xml:space="preserve"> payment certificate shall be mutatis mutandi in terms of 31.8(A) </t>
  </si>
  <si>
    <t>-6-</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</si>
  <si>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</si>
  <si>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</si>
  <si>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</si>
  <si>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 xml:space="preserve"> </t>
  </si>
  <si>
    <t>14.3.1 The contractor shall furnish the employer with a cash deposit equal in value to ten per cent (10%) of the contract sum (excluding VAT) within twenty-one (21) calendar days from commencement date14.3.2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</si>
  <si>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</si>
  <si>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</si>
  <si>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obligations to refund the cash deposit security or portions thereof to the contractor</t>
  </si>
  <si>
    <t>14.3.6 The parties expressly agree that neither the employer nor the contractor shall be entitled to cede the rights to the deposit to any third party</t>
  </si>
  <si>
    <t>14.4 Not applicable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</si>
  <si>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</si>
  <si>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</si>
  <si>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</si>
  <si>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-7-</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</si>
  <si>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</si>
  <si>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</si>
  <si>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</si>
  <si>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</si>
  <si>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</si>
  <si>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</si>
  <si>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</si>
  <si>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</si>
  <si>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</si>
  <si>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t>
  </si>
  <si>
    <t xml:space="preserve">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</si>
  <si>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</si>
  <si>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</si>
  <si>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-8-</t>
  </si>
  <si>
    <t>14.9 Should the contractor fail to furnish the security in terms of 14.2, the employer, in his sole discretion and without notification to the contractor, is entitled to change the notification to the contractor, is entitled to change the notification to the contractor, is entitled to change the contractors selected form of security to that of a ten per cent (10%) payment reduction of the value certified in the payment  certificate (excluding VAT), whereafter 14.7 shall be applicable</t>
  </si>
  <si>
    <t xml:space="preserve">EXECUTION </t>
  </si>
  <si>
    <t>A15 PREPARATION FOR AND EXECUTION OF THE</t>
  </si>
  <si>
    <t xml:space="preserve"> WORKS</t>
  </si>
  <si>
    <t>Clause 15.0</t>
  </si>
  <si>
    <t>Clause 15.1.1 is amended by replacing it with:</t>
  </si>
  <si>
    <t>No Clause</t>
  </si>
  <si>
    <t>Clause 15.1 is amended by the addition of the following clause:</t>
  </si>
  <si>
    <t xml:space="preserv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</si>
  <si>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</si>
  <si>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15.1.2 and 15.1.4</t>
  </si>
  <si>
    <t>A16 ACCESS TO THE WORKS</t>
  </si>
  <si>
    <t>Clause 16.0</t>
  </si>
  <si>
    <t>A17 CONTRACT INSTRUCTIONS</t>
  </si>
  <si>
    <t>Clause 17.0</t>
  </si>
  <si>
    <t>A18 SETTING OUT OF THE WORKS</t>
  </si>
  <si>
    <t>Clause 18.0</t>
  </si>
  <si>
    <t>-9-</t>
  </si>
  <si>
    <t>A19 ASSIGNMENT</t>
  </si>
  <si>
    <t>Clause 19.0</t>
  </si>
  <si>
    <t>A20 NOMINATED SUB-CONTRACTORS</t>
  </si>
  <si>
    <t>Clause 20.0</t>
  </si>
  <si>
    <t xml:space="preserve">Clause 20.1.3 is amended by replacing it with the following: </t>
  </si>
  <si>
    <t xml:space="preserve">Note: See item B9.1 hereinafter for adjustment of attendance on nominated subcontractors executing work allowed for under provisional sums </t>
  </si>
  <si>
    <t>A21 SELECTED SUBCONTRACTORS</t>
  </si>
  <si>
    <t>Clause 21.0</t>
  </si>
  <si>
    <t>Clause 21 is amended by replacing it with:</t>
  </si>
  <si>
    <t>A22 EMPLOYERS DIRECT CONTRACTORS</t>
  </si>
  <si>
    <t>Clause 22.0</t>
  </si>
  <si>
    <t>A23 CONTRACTOR'S DOMESTIC SUBCONTRACTORS</t>
  </si>
  <si>
    <t>Clause 23.0</t>
  </si>
  <si>
    <t xml:space="preserve">COMPLETION </t>
  </si>
  <si>
    <t>A24 PRACTICAL COMPLETION</t>
  </si>
  <si>
    <t>Clause 24.0</t>
  </si>
  <si>
    <t>A25 WORK'S COMPLETION</t>
  </si>
  <si>
    <t>Clause 25.0</t>
  </si>
  <si>
    <t>-10-</t>
  </si>
  <si>
    <t>A26 FINAL COMPLETION</t>
  </si>
  <si>
    <t>Clause 26.0</t>
  </si>
  <si>
    <t>A27 LATENT DEFECTS LIABILITY PERIOD</t>
  </si>
  <si>
    <t>Clause 27.0</t>
  </si>
  <si>
    <t>A28 SECTIONAL COMPLETION</t>
  </si>
  <si>
    <t>Clause 28.0</t>
  </si>
  <si>
    <t>A29 REVISION OF DATE FOR PRACTICAL</t>
  </si>
  <si>
    <t xml:space="preserve"> COMPLETION</t>
  </si>
  <si>
    <t>Clause 29.0</t>
  </si>
  <si>
    <t>A30 PENALTY FOR NON-COMPLETION</t>
  </si>
  <si>
    <t>Clause 30.0</t>
  </si>
  <si>
    <t xml:space="preserve">PAYMENT </t>
  </si>
  <si>
    <t>A31 INTERIM PAYMENT TO THE CONTRACTOR</t>
  </si>
  <si>
    <t>Clause 31.0</t>
  </si>
  <si>
    <t>Clause 31.8 is amended by replacing it with the following two alternative clauses:</t>
  </si>
  <si>
    <t>Alternative A</t>
  </si>
  <si>
    <t>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</si>
  <si>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</si>
  <si>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</si>
  <si>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</si>
  <si>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-11-</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</si>
  <si>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</si>
  <si>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</si>
  <si>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</si>
  <si>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</si>
  <si>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</si>
  <si>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</si>
  <si>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</si>
  <si>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</si>
  <si>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t>
  </si>
  <si>
    <t xml:space="preserve"> contractor a tax invoice for the amount due</t>
  </si>
  <si>
    <t>A32 ADJUSTMENT TO THE CONTRACT VALUE</t>
  </si>
  <si>
    <t>Clause 32.0</t>
  </si>
  <si>
    <t>Clauses 32.5.1, 32.5.4 and 32.5.7 are amended by the addition of the following at the end of the sentence:</t>
  </si>
  <si>
    <t>"due to no fault of the contractor"</t>
  </si>
  <si>
    <t>A33 RECOVERY OF EXPENSE AND LOSS</t>
  </si>
  <si>
    <t>Clause 33.0</t>
  </si>
  <si>
    <t>Fixed:___________Value related:__________Time</t>
  </si>
  <si>
    <t>-12-</t>
  </si>
  <si>
    <t>A34 FINAL ACCOUNT AND FINAL PAYMENT</t>
  </si>
  <si>
    <t>Clause 34.0</t>
  </si>
  <si>
    <t>Clause 34.1 is amended by removing "#" next to 34.1</t>
  </si>
  <si>
    <t>Clause 34.2 is amended by removing "#" next to 34.2</t>
  </si>
  <si>
    <t>Clause 34.8 is amended by deleting the words where security as a fixed construction guarantee in terms of 14.4 has been selected or where payment reduction has been applied in terms of 14.7.1</t>
  </si>
  <si>
    <t>Clause 34.13 is amended by replacing "seven (7) calender days" with "twenty one (21) calender days" and deleting the words "subject to the employer giving the contractor a tax  invoice for the amount due.</t>
  </si>
  <si>
    <t>A35 PAYMENT TO OTHER PARTIES</t>
  </si>
  <si>
    <t>Clause 35.0</t>
  </si>
  <si>
    <t xml:space="preserve">CANCELLATION </t>
  </si>
  <si>
    <t>A36 CANCELLATION BY EMPLOYER - CONTRACTORS</t>
  </si>
  <si>
    <t xml:space="preserve"> DEFAULT </t>
  </si>
  <si>
    <t>Clause 36.0</t>
  </si>
  <si>
    <t>Clause 36.3 is amended by removing the reference to No clause and replacing the words principal agent with employer</t>
  </si>
  <si>
    <t>Clause 36.0 is amended by the addition of the following clause:</t>
  </si>
  <si>
    <t>Clause 36.1.3 refuses or neglects to comply strictly with any of</t>
  </si>
  <si>
    <t xml:space="preserve"> the conditions of contract.</t>
  </si>
  <si>
    <t>Clause 36.1.4 estate being sequestrated, liquidated or surrendered in terms insolvency laws in force within the  Republic of South Africa.</t>
  </si>
  <si>
    <t>36.1.5 in the judgement of the employer, has engaged in  corrupt or fraudulent practices in competing for or in executing  the contract.</t>
  </si>
  <si>
    <t>Clause 36.3 is amended by removing the reference to "No clause" and replacing the words "principal agent" with  "employer".</t>
  </si>
  <si>
    <t>-13-</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</si>
  <si>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</si>
  <si>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A37 CANCELLATION BY EMPLOYER  LOSS AND</t>
  </si>
  <si>
    <t xml:space="preserve"> DAMAGE</t>
  </si>
  <si>
    <t>Clause 37.0</t>
  </si>
  <si>
    <t>Clause 37.0 is amended by the addition of the following clause:</t>
  </si>
  <si>
    <t>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</si>
  <si>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A38 CANCELLATION BY CONTRACTOR - EMPLOYERS</t>
  </si>
  <si>
    <t xml:space="preserve"> DEFAULT</t>
  </si>
  <si>
    <t>Clause 38.0</t>
  </si>
  <si>
    <t>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</si>
  <si>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</si>
  <si>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A39 CESSATON - CANCELLATION OF THE WORKS</t>
  </si>
  <si>
    <t>Clause 39.0</t>
  </si>
  <si>
    <t>-14-</t>
  </si>
  <si>
    <t xml:space="preserve">A40 DISPUTE SETTLEMENT </t>
  </si>
  <si>
    <t xml:space="preserve">Clause 40.0 </t>
  </si>
  <si>
    <t xml:space="preserve">Clause 40.2.2 is amended by replacing one (1) year with three (3) years  </t>
  </si>
  <si>
    <t xml:space="preserve">Clause 40.6 is amended by removing the reference to:  </t>
  </si>
  <si>
    <t xml:space="preserve">No clause </t>
  </si>
  <si>
    <t xml:space="preserve">Clause 40.7.1 is amended by replacing (10) with (15) and by the addition of the following: </t>
  </si>
  <si>
    <t xml:space="preserve">Whether or not mediation resolves the dispute, the parties shall bear their own cost concerning the mediation and equally share  the costs of the mediator and related costs </t>
  </si>
  <si>
    <t xml:space="preserve">SUBSTITUTE PROVISIONS </t>
  </si>
  <si>
    <t>A41 STATE CLAUSES</t>
  </si>
  <si>
    <t>Clause 41.0</t>
  </si>
  <si>
    <t xml:space="preserve">CONTRACT VARIABLES </t>
  </si>
  <si>
    <t xml:space="preserve">THE SCHEDULE (F Contract data) </t>
  </si>
  <si>
    <t>A42 PRE-TENDER INFORMATION</t>
  </si>
  <si>
    <t>Clause 42.0</t>
  </si>
  <si>
    <t>Tenderers are referred to the document C1.2 refer to Notes to Tenderers (EC) for variables pertaining to this contract</t>
  </si>
  <si>
    <t xml:space="preserve">SECTION B: JBCC PRELIMINARIES </t>
  </si>
  <si>
    <t xml:space="preserve">DEFINITIONS AND INTERPRETATION </t>
  </si>
  <si>
    <t>Definitions and interpretation</t>
  </si>
  <si>
    <t xml:space="preserve">DOCUMENTS </t>
  </si>
  <si>
    <t>Checking of documents</t>
  </si>
  <si>
    <t>Provisional bills of quantities</t>
  </si>
  <si>
    <t>-15-</t>
  </si>
  <si>
    <t>Availability of construction documentation</t>
  </si>
  <si>
    <t>Interests of agents</t>
  </si>
  <si>
    <t>Priced documents</t>
  </si>
  <si>
    <t>Tender submission</t>
  </si>
  <si>
    <t>Clause 2.6 is amended by replacing JBCC Form of Tender with Form of Offer and Acceptance (see Returnable Schedules)</t>
  </si>
  <si>
    <t xml:space="preserve">THE SITE </t>
  </si>
  <si>
    <t>Defined works area</t>
  </si>
  <si>
    <t>Geotechnical investigation</t>
  </si>
  <si>
    <t>Inspection of the site</t>
  </si>
  <si>
    <t>Tenderers shall complete the Site Inspection Certificate (as per Returnable Schedules) included in the tender documents and return the same with the tender  submission.</t>
  </si>
  <si>
    <t>Existing premises occupied</t>
  </si>
  <si>
    <t>Previous work  dimensional accuracy</t>
  </si>
  <si>
    <t>Previous work  defects</t>
  </si>
  <si>
    <t>Services  known</t>
  </si>
  <si>
    <t>-16-</t>
  </si>
  <si>
    <t>Services  unknown</t>
  </si>
  <si>
    <t>Protection of trees</t>
  </si>
  <si>
    <t>Articles of value</t>
  </si>
  <si>
    <t xml:space="preserve"> related:___________</t>
  </si>
  <si>
    <t>Inspection of adjoining properties</t>
  </si>
  <si>
    <t xml:space="preserve">MANAGEMENT OF CONTRACT </t>
  </si>
  <si>
    <t>Management of the works</t>
  </si>
  <si>
    <t>Programme for the works</t>
  </si>
  <si>
    <t>Progress meetings</t>
  </si>
  <si>
    <t>Technical meetings</t>
  </si>
  <si>
    <t>Labour and plant records</t>
  </si>
  <si>
    <t>SAMPLES, SHOP DRAWINGS AND</t>
  </si>
  <si>
    <t xml:space="preserve"> MANUFACTURERSÆ INSTRUCTIONS </t>
  </si>
  <si>
    <t>Samples of materials</t>
  </si>
  <si>
    <t>Workmanship samples</t>
  </si>
  <si>
    <t>Shop drawings</t>
  </si>
  <si>
    <t>-17-</t>
  </si>
  <si>
    <t>Compliance with manufacturer's instructions</t>
  </si>
  <si>
    <t xml:space="preserve">TEMPORARY WORKS AND PLANT </t>
  </si>
  <si>
    <t>Deposits and fees</t>
  </si>
  <si>
    <t>Enclosure of the works</t>
  </si>
  <si>
    <t>Advertising</t>
  </si>
  <si>
    <t>Plant, equipment, sheds and offices</t>
  </si>
  <si>
    <t>Main notice board</t>
  </si>
  <si>
    <t>Subcontractors notice board</t>
  </si>
  <si>
    <t xml:space="preserve">TEMPORARY SERVICES </t>
  </si>
  <si>
    <t>Location</t>
  </si>
  <si>
    <t>Water</t>
  </si>
  <si>
    <t>Electricity</t>
  </si>
  <si>
    <t>Telecommunication facilities</t>
  </si>
  <si>
    <t>Ablution facilities</t>
  </si>
  <si>
    <t>-18-</t>
  </si>
  <si>
    <t xml:space="preserve">PRIME COST AMOUNTS </t>
  </si>
  <si>
    <t>Responsibility for prime cost amounts</t>
  </si>
  <si>
    <t xml:space="preserve">ATTENDANCE ON N/S SUBCONTRACTORS </t>
  </si>
  <si>
    <t>General attendance</t>
  </si>
  <si>
    <t>The schedule rates providing for attendance on nominated</t>
  </si>
  <si>
    <t xml:space="preserve"> subcontractors and other contractors, will be adjusted only if the scope of the work has changed</t>
  </si>
  <si>
    <t>Special attendance</t>
  </si>
  <si>
    <t>Commissioning  fuel, water and electricity</t>
  </si>
  <si>
    <t xml:space="preserve">FINANCIAL ASPECTS </t>
  </si>
  <si>
    <t>Statutory taxes, duties and levies</t>
  </si>
  <si>
    <t>Payment for preliminaries</t>
  </si>
  <si>
    <t>Adjustment of preliminaries</t>
  </si>
  <si>
    <t>Payment certificate cash flow</t>
  </si>
  <si>
    <t xml:space="preserve">GENERAL </t>
  </si>
  <si>
    <t>Protection of the works</t>
  </si>
  <si>
    <t>Protection / isolation of existing / sectionally occupied</t>
  </si>
  <si>
    <t xml:space="preserve"> works</t>
  </si>
  <si>
    <t>-19-</t>
  </si>
  <si>
    <t>Security of the works</t>
  </si>
  <si>
    <t>Notice before covering work</t>
  </si>
  <si>
    <t>Disturbance</t>
  </si>
  <si>
    <t>Environmental disturbance</t>
  </si>
  <si>
    <t>Works cleaning and clearing</t>
  </si>
  <si>
    <t>Vermin</t>
  </si>
  <si>
    <t>Overhand work</t>
  </si>
  <si>
    <t>Instruction manuals and guarantees</t>
  </si>
  <si>
    <t>As built information</t>
  </si>
  <si>
    <t>Tenant installations</t>
  </si>
  <si>
    <t xml:space="preserve">SCHEDULE OF VARIABLES </t>
  </si>
  <si>
    <t>Pre-tender information</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</si>
  <si>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</si>
  <si>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-20-</t>
  </si>
  <si>
    <t>Spaces requiring information must be filled in, shown as not applicable or deleted and not left blank. Where choices are offered, the non-applicable items are to be deleted.</t>
  </si>
  <si>
    <t>Where insufficient space is provided the information should be annexed hereto and cross-referenced to the applicable clause of the schedule. Key cross reference clauses are italicised in [ ] brackets</t>
  </si>
  <si>
    <t>PRE TENDER INFORMATION</t>
  </si>
  <si>
    <t>12.1.1</t>
  </si>
  <si>
    <t>Provisional Bills of Quantities</t>
  </si>
  <si>
    <t>[2.2]</t>
  </si>
  <si>
    <t>The quantities are provisional</t>
  </si>
  <si>
    <t>NO</t>
  </si>
  <si>
    <t>12.1.2</t>
  </si>
  <si>
    <t>[2.3]</t>
  </si>
  <si>
    <t>Construction of documentation is complete</t>
  </si>
  <si>
    <t>12.1.3</t>
  </si>
  <si>
    <t>Interest of agents</t>
  </si>
  <si>
    <t>[2.4]</t>
  </si>
  <si>
    <t xml:space="preserve">Details: </t>
  </si>
  <si>
    <t>Principal Agents:</t>
  </si>
  <si>
    <t>Architect:</t>
  </si>
  <si>
    <t>Quantity Surveyor:</t>
  </si>
  <si>
    <t>-21-</t>
  </si>
  <si>
    <t>Civil/Structural Engineer:</t>
  </si>
  <si>
    <t>Electrical Engineer:</t>
  </si>
  <si>
    <t>12.1.4</t>
  </si>
  <si>
    <t>[3.1]</t>
  </si>
  <si>
    <t>Details: Existing school; construction of toilet blocks.</t>
  </si>
  <si>
    <t>12.1.5</t>
  </si>
  <si>
    <t>[3.2]</t>
  </si>
  <si>
    <t>Details: Investigations have been conducted and</t>
  </si>
  <si>
    <t xml:space="preserve"> reports are available to be viewed at the the Principal Agent's</t>
  </si>
  <si>
    <t xml:space="preserve"> offices.</t>
  </si>
  <si>
    <t>12.1.6</t>
  </si>
  <si>
    <t>[3.4]</t>
  </si>
  <si>
    <t>There are existing Structures on site including somethat will be renovated in this contract. These may also be occupied during works hence due arrangements shall be made to minimise disruption of the learning process.</t>
  </si>
  <si>
    <t>12.1.7</t>
  </si>
  <si>
    <t>Previous work - dimensional accuracy</t>
  </si>
  <si>
    <t>[3.5]</t>
  </si>
  <si>
    <t>12.1.8</t>
  </si>
  <si>
    <t>Previous work - defects</t>
  </si>
  <si>
    <t>[3.6}</t>
  </si>
  <si>
    <t>Details: to be checked on site by the contractor prior to</t>
  </si>
  <si>
    <t xml:space="preserve"> building opperations</t>
  </si>
  <si>
    <t>12.19.</t>
  </si>
  <si>
    <t>Services - known</t>
  </si>
  <si>
    <t>[3.7]</t>
  </si>
  <si>
    <t>Details: All known services will be pointed out at the handover of site. However Should the contracor encounter any existing services such as underground cables, pipes or sewer during the execution of the works he shall notify the principal agent immediately and suspend work in the immediate vicinity  until instruction to proceed has been given by the principal  agent.</t>
  </si>
  <si>
    <t>12.1.10</t>
  </si>
  <si>
    <t>[3.9]</t>
  </si>
  <si>
    <t>Specific requirements: All trees are to be protected and may only be removed, trimmed or otherwise interfered with, with the specific written approval of the principal agent.</t>
  </si>
  <si>
    <t>-22-</t>
  </si>
  <si>
    <t>12.1.11</t>
  </si>
  <si>
    <t>[3.11]</t>
  </si>
  <si>
    <t>Specific requirements: The contractor must inspect</t>
  </si>
  <si>
    <t xml:space="preserve"> adjoining properties and immediately bring to the attention of the P/A of any consequences that may arise from the building works.</t>
  </si>
  <si>
    <t>12.1.12</t>
  </si>
  <si>
    <t>[6.2}</t>
  </si>
  <si>
    <t>Specific requirements: The contractor shall enclose the works as required by the Occupational Health and Safety Act.</t>
  </si>
  <si>
    <t>12.1.13</t>
  </si>
  <si>
    <t>Offices</t>
  </si>
  <si>
    <t>[6.4.3]</t>
  </si>
  <si>
    <t>Specific requirements:</t>
  </si>
  <si>
    <t>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</si>
  <si>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t>
  </si>
  <si>
    <t>[6.5]</t>
  </si>
  <si>
    <t>The contractor shall provide, erect where directed,</t>
  </si>
  <si>
    <t xml:space="preserve"> maintain and remove on completion of the works a</t>
  </si>
  <si>
    <t xml:space="preserve"> notice board size 3 x 3m as type Drawing GEN 063,</t>
  </si>
  <si>
    <t xml:space="preserve"> constructed of suitable boarding with flat smooth</t>
  </si>
  <si>
    <t xml:space="preserve"> surface and with edging bead 19mm thick round outer</t>
  </si>
  <si>
    <t xml:space="preserve"> edges and projecting 12mm from face of boarding and</t>
  </si>
  <si>
    <t xml:space="preserve"> rounded on front edge. The board shall be securely</t>
  </si>
  <si>
    <t xml:space="preserve"> fixed to hoarding, where hoarding is provided, or fixed</t>
  </si>
  <si>
    <t xml:space="preserve"> to and including a suitable supporting structure of</t>
  </si>
  <si>
    <t xml:space="preserve"> timber or tubular posts and braces. The board is to be</t>
  </si>
  <si>
    <t xml:space="preserve"> painted ivory white and the bead and 12mm wide</t>
  </si>
  <si>
    <t xml:space="preserve"> dividing lines dark green. All wording shall be inscribed</t>
  </si>
  <si>
    <t xml:space="preserve"> in dark green as per the coat of arms for SA. All</t>
  </si>
  <si>
    <t xml:space="preserve"> wording shall be inscribed in dark green painted sans</t>
  </si>
  <si>
    <t xml:space="preserve"> serif lettering.</t>
  </si>
  <si>
    <t>12.1.15</t>
  </si>
  <si>
    <t>Subcontractors' notice board</t>
  </si>
  <si>
    <t>[6.6]</t>
  </si>
  <si>
    <t>12.1.16</t>
  </si>
  <si>
    <t>[7.2}</t>
  </si>
  <si>
    <t>Option A (by contractor)</t>
  </si>
  <si>
    <t>YES</t>
  </si>
  <si>
    <t>Option B (by employer - free of charge)</t>
  </si>
  <si>
    <t>Option C (by employer - metered)</t>
  </si>
  <si>
    <t>-23-</t>
  </si>
  <si>
    <t>12.1.17</t>
  </si>
  <si>
    <t>[7.3]</t>
  </si>
  <si>
    <t>12.1.18</t>
  </si>
  <si>
    <t>Telecommunications</t>
  </si>
  <si>
    <t>[7.4]</t>
  </si>
  <si>
    <t>Telephone</t>
  </si>
  <si>
    <t>Facsimile</t>
  </si>
  <si>
    <t>E-mail</t>
  </si>
  <si>
    <t>12.1.19</t>
  </si>
  <si>
    <t>[7.5}</t>
  </si>
  <si>
    <t>Option B (by employer)</t>
  </si>
  <si>
    <t>12.1.20</t>
  </si>
  <si>
    <t xml:space="preserve">Protection of existing/sectionally occupied works </t>
  </si>
  <si>
    <t>[11.2]</t>
  </si>
  <si>
    <t>Protection is required</t>
  </si>
  <si>
    <t>12.1.21</t>
  </si>
  <si>
    <t>[9.2]</t>
  </si>
  <si>
    <t>Subcontractor (1) details:</t>
  </si>
  <si>
    <t>Subcontractor (2) details:</t>
  </si>
  <si>
    <t>Subcontractor (3) details:</t>
  </si>
  <si>
    <t>Subcontractor (4) details:</t>
  </si>
  <si>
    <t>12.1.22</t>
  </si>
  <si>
    <t>Protection of works</t>
  </si>
  <si>
    <t>[11.1]</t>
  </si>
  <si>
    <t>Specific requirements: The contractor shall protect the</t>
  </si>
  <si>
    <t xml:space="preserve"> work for the duration of the contract.</t>
  </si>
  <si>
    <t>12.1.23</t>
  </si>
  <si>
    <t>-24-</t>
  </si>
  <si>
    <t>[11.5]</t>
  </si>
  <si>
    <t>The contractor shall keep the site, structures, etc well</t>
  </si>
  <si>
    <t xml:space="preserve"> watered during operations to prevent dust and shall</t>
  </si>
  <si>
    <t xml:space="preserve"> provide and erect and remove on completion of the</t>
  </si>
  <si>
    <t xml:space="preserve"> works all necessary temporary dust screens, all to the</t>
  </si>
  <si>
    <t xml:space="preserve"> satisfaction of the principal agent</t>
  </si>
  <si>
    <t>12.1.24</t>
  </si>
  <si>
    <t>[11.6]</t>
  </si>
  <si>
    <t>Specific requirements: None</t>
  </si>
  <si>
    <t>POST-TENDER INFORMATION</t>
  </si>
  <si>
    <t>12.2.1</t>
  </si>
  <si>
    <t>Payment of preliminaries</t>
  </si>
  <si>
    <t>[10.2]</t>
  </si>
  <si>
    <t>Option A (prorated)</t>
  </si>
  <si>
    <t>Option B (calculates)</t>
  </si>
  <si>
    <t>12.2.2</t>
  </si>
  <si>
    <t>[10.3]</t>
  </si>
  <si>
    <t>Option A (three categories)</t>
  </si>
  <si>
    <t>Option B (detailed breakdown)</t>
  </si>
  <si>
    <t>12.2.3</t>
  </si>
  <si>
    <t>Additional agreed preliminaries items</t>
  </si>
  <si>
    <t>Details:N/A</t>
  </si>
  <si>
    <t xml:space="preserve">SECTION C: SPECIFIC PRELIMINARIES </t>
  </si>
  <si>
    <t xml:space="preserve">Section C contains specific preliminary items which apply to this contract except where N/A (Not  Applicable) appears against an item </t>
  </si>
  <si>
    <t>C1</t>
  </si>
  <si>
    <t>CONTRACT DRAWINGS</t>
  </si>
  <si>
    <t>The drawings issued with the tender documents do not</t>
  </si>
  <si>
    <t xml:space="preserve"> comprise the complete set but serve as a guide only for tendering purposes and for indicating  the scope of the work to enable the tenderer to acquaint himself with the nature and extent of the works and the manner in which they are to be executed</t>
  </si>
  <si>
    <t>Should any part of the drawings not be clearly intelligible to the tenderer he shall, before submitting his tender, obtain clarification in writing from the principal agent</t>
  </si>
  <si>
    <t>Fixed: ____________ Value related:____________ Time</t>
  </si>
  <si>
    <t>-25-</t>
  </si>
  <si>
    <t>C2</t>
  </si>
  <si>
    <t>GENERAL PREAMBLES</t>
  </si>
  <si>
    <t>The document Specification of Materials and Methods to be used (PW371) is obtainable on request from the head office and all regional offices of the Department,and shall be read in conjunction with the bills of quantities and be referred to for the full descriptions of work to be done and  materials to be used</t>
  </si>
  <si>
    <t>C3</t>
  </si>
  <si>
    <t>TRADE NAMES</t>
  </si>
  <si>
    <t>Wherever a trade name for any product has been described in the bills of quantities,</t>
  </si>
  <si>
    <t>the tenderers attention is drawn to the fact that any other product of equal quality may be used subject to the written approval of the principal agent  being obtained prior to the closing date for submission of  tenders</t>
  </si>
  <si>
    <t>If prior written approval for an alternative product is not  obtained, the product described shall be deemed to have been tendered for</t>
  </si>
  <si>
    <t>C4</t>
  </si>
  <si>
    <t>IMPORTED MATERIALS AND EQUIPMENT</t>
  </si>
  <si>
    <t>Where imported items are listed in the tender documents, the tenderer shall provide all the information called for, failing which the price of any such  item, materials or equipment shall be excluded from currency fluctuations. (refer  to Schedule of Imported Materials and Equipment to be completed by tenderer)</t>
  </si>
  <si>
    <t>Notwithstanding any provisions elsewhere regarding the</t>
  </si>
  <si>
    <t xml:space="preserve"> adjustment of contract prices,the price of any item, material or equipment listed in terms of this clause shall be excluded from the Contract Price Adjustment Provisions (if applicable)</t>
  </si>
  <si>
    <t>C5</t>
  </si>
  <si>
    <t>VIEWING THE SITE IN SECURITY AREAS</t>
  </si>
  <si>
    <t>The site is situated in a security area and the tenderer must arrange with the unit commander or other responsible officer to  obtain permission to enter the site for tendering purposes</t>
  </si>
  <si>
    <t>Fixed:_______ Value related:_______ Time related:_______</t>
  </si>
  <si>
    <t>-26-</t>
  </si>
  <si>
    <t xml:space="preserve">C6 </t>
  </si>
  <si>
    <t>COMMENCEMENT OF WORKS IN SECURITY</t>
  </si>
  <si>
    <t xml:space="preserve"> AREAS</t>
  </si>
  <si>
    <t>As the works falls within a security area the contractor must give the unit commander or other responsible officer noticebefore commencement of the works. Should the contractor fail to make such arrangements, admission to the site may be refused and any additional costs will be for the contractor's  account.</t>
  </si>
  <si>
    <t>C7</t>
  </si>
  <si>
    <t>ENTRANCE PERMITS TO SECURITY AREAS</t>
  </si>
  <si>
    <t>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t>
  </si>
  <si>
    <t xml:space="preserve"> Defence Force, Police or chief security officer.</t>
  </si>
  <si>
    <t>C8</t>
  </si>
  <si>
    <t>SECURITY CHECK OF PERSONNEL</t>
  </si>
  <si>
    <t>The principal agent may require the contractor to have his personnel and workmen, or a certain number of them, security classified.</t>
  </si>
  <si>
    <t>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t>
  </si>
  <si>
    <t>C9</t>
  </si>
  <si>
    <t>PROHIBITION ON TAKING OF PHOTOGRAPHS</t>
  </si>
  <si>
    <t xml:space="preserve">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t>
  </si>
  <si>
    <t>The same prohibition is also applicable to all correctional institutions in terms of article 44.1(e) of the Correctional  Services Act 8 of 1959.</t>
  </si>
  <si>
    <t>-27-</t>
  </si>
  <si>
    <t xml:space="preserve">C10 </t>
  </si>
  <si>
    <t>OCCUPATIONAL HEALTH AND SAFETY ACT</t>
  </si>
  <si>
    <t>It is required of the contractor to thoroughly study the Health and Safety Specification that must be read together with and is deemed to be incorporated under this Section of the bills of quantities / lump sum document.</t>
  </si>
  <si>
    <t>The contractor must take note that compliance with the Occupational Health and Safety Act, Construction Regulations  and Health and Safety Specification is compulsory.  In the event  of partial or total non 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</si>
  <si>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t>
  </si>
  <si>
    <t>C11</t>
  </si>
  <si>
    <t>HIV/AIDS AWARENESS</t>
  </si>
  <si>
    <t>It is required of the contractor to thoroughly study the</t>
  </si>
  <si>
    <t xml:space="preserve"> HIV/AIDS Specification (PW1544) of the Department that must be read together with and is deemed to be incorporated under this Section of the Bills of Quantities.</t>
  </si>
  <si>
    <t>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t>
  </si>
  <si>
    <t>The contractor must take note that compliance with the</t>
  </si>
  <si>
    <t xml:space="preserve"> HIV/AIDS Specification is compulsory. In the event of partial or total non-compliance, the  principal agent, notwithstanding the provisions of Clause A 31 of Section 1:</t>
  </si>
  <si>
    <t xml:space="preserve">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</si>
  <si>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-28-</t>
  </si>
  <si>
    <t>C11.1</t>
  </si>
  <si>
    <t>AWARENESS CHAMPION</t>
  </si>
  <si>
    <t>Selection, appointment, briefing and making available of an Awareness Champion including provision of all relevant services, all in accordance with the HIV/AIDS</t>
  </si>
  <si>
    <t>Specification</t>
  </si>
  <si>
    <t>Fixed:_____Value related:_______  Time related_______</t>
  </si>
  <si>
    <t>C11.2</t>
  </si>
  <si>
    <t>AWARENESS WORKSHOPS</t>
  </si>
  <si>
    <t>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t>
  </si>
  <si>
    <t>Fixed:______Value related:________ Time related:_______</t>
  </si>
  <si>
    <t>C11.3</t>
  </si>
  <si>
    <t>POSTERS, BOOKLETS, VIDEOS, ETC.</t>
  </si>
  <si>
    <t>Provision, displaying, maintaining and replacing when necessary of four plastic laminated posters, booklets and educational videos, etc. for the duration of the construction period, all in accordance with the HIV/AIDS Specification</t>
  </si>
  <si>
    <t>Fixed:______Value related:________Time related:_______</t>
  </si>
  <si>
    <t>C11.4</t>
  </si>
  <si>
    <t>ACCESS TO CONDOMS</t>
  </si>
  <si>
    <t>Provision and maintenance of condom dispensers fixed in position, including male and female condoms, replenishing male and female condoms on a  daily basis as required for the duration of the construction  period, all in accordance with the HIV/AIDS Specification</t>
  </si>
  <si>
    <t>Fixed:______ Value related:_______ Time related_________</t>
  </si>
  <si>
    <t>C11.5</t>
  </si>
  <si>
    <t>MONITORING</t>
  </si>
  <si>
    <t>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t>
  </si>
  <si>
    <t>Fixed:________Value related:_______ Time related:________</t>
  </si>
  <si>
    <t>-29-</t>
  </si>
  <si>
    <t xml:space="preserve">TRAINING ALLOWANCE </t>
  </si>
  <si>
    <t>C12</t>
  </si>
  <si>
    <t>SOCIAL AND ECONOMIC DELIVERABLES IN</t>
  </si>
  <si>
    <t xml:space="preserve"> CONSTRUCTION WORKS CONTRACTS</t>
  </si>
  <si>
    <t>The contractor shall thoroughly study and comply with the requirements and specification data set out in Part C3.6:</t>
  </si>
  <si>
    <t xml:space="preserve"> Specification for Social and Economic Deliverables in</t>
  </si>
  <si>
    <t xml:space="preserve"> Construction.</t>
  </si>
  <si>
    <t>Provision for the pricing of Social and Economic Deliverables ismade under items C12.1 to C12.4 herefter and it is explicitly pointed out that all requirements of the aforementioned specification are deemed to be priced hereunder, and no additional items or extras to the contract in this regard shall be entertained.</t>
  </si>
  <si>
    <t>C12.1 UTILIZE LOCAL RESOURCES</t>
  </si>
  <si>
    <t>DELIVERABLE A1: Utilise local resources as described in the Specification Data.</t>
  </si>
  <si>
    <t>C12.2 Provide Experiental Work Opportunities Towards a Technical Qualification For Designated Persons</t>
  </si>
  <si>
    <t>DELIVERABLE A2: Provide experiental work opportunities towards a technical qualification for designated persons as described in the specification Data.</t>
  </si>
  <si>
    <t>C12.3 Provide Experiental Work Opportunities</t>
  </si>
  <si>
    <t xml:space="preserve"> TowardsTrade Competencies For Designated Persons</t>
  </si>
  <si>
    <t>DELIVERABLE E3: Provide experiental work opportunities and  training towards Trade competencies for designated persons as described in the specification Data.</t>
  </si>
  <si>
    <t>C12.4 Provide and Manage Training Providers to Provide  Life Skills Training to Employees.</t>
  </si>
  <si>
    <t>DELIVERABLE E4: Procure and Manage Training provider to  provide specific training for the minimum number of employees  as per part C3.6 in life skills training. As described in the  Specification Data.</t>
  </si>
  <si>
    <t>-30-</t>
  </si>
  <si>
    <t>C13. LABOUR - INTENSIVE WORKS</t>
  </si>
  <si>
    <t>Those part of the contract to be constructed using</t>
  </si>
  <si>
    <t xml:space="preserve"> labour-intensive methods have been marked in the bill of quantities with the letters LI in a separate col filled in against every item so designated. The  works, or parts of the works so designated are to be constructed using labour - intensive methods only. The use of plant to provide such works, other than plant specifically provided for in the scope of work, is a variation to the contract. The items marked with the lettar LI are  not necessorily an exhaustive list of all the activities which must be done by hand, and this clause does not overide any of the requirements in the "Specification for social and economic deliverables in construction works contracts" </t>
  </si>
  <si>
    <t xml:space="preserve">C13.1 LABOUR - INTENSIVE </t>
  </si>
  <si>
    <t>Payment for items which are designated to be constructed labour-intensively (either in this schedule or in the Scope of Work) will not be made unless they are constructed using labour-intensive methods. Any unauthorised use of plant to carry out work which was to be done labour-intensively will not be condoned and any works so constructed will be certified for payment.</t>
  </si>
  <si>
    <t xml:space="preserve">SCHEDULE OF SUPPLEMENTARY INFORMATION </t>
  </si>
  <si>
    <t xml:space="preserve">NOTE: </t>
  </si>
  <si>
    <t xml:space="preserve">The information listed below is in respect of certain clauses in the Preliminaries, requiring the supplementary information </t>
  </si>
  <si>
    <t>Amount  of insurance against injury to person or property in respect of any single occurence R 5 Million Amount of Insurance against removal of support to adjoining properties in respect of any single occurance.</t>
  </si>
  <si>
    <t>Not specifically prescribed.</t>
  </si>
  <si>
    <t>CLAUSE NO  A1   - Clause A1 has been amended to read that construction period means the period commencing on the date on which possesion of site is given to the contractor</t>
  </si>
  <si>
    <t xml:space="preserve">CLAUSE NO  A24 </t>
  </si>
  <si>
    <t>The date for site handover :-  TO BE ANNOUNCED</t>
  </si>
  <si>
    <t>The contractual practical completion date is :6 (Six) months after the date of site handover including public holidays and statutory builders holidays.</t>
  </si>
  <si>
    <t>CLAUSE NO  A30   -  Amount of penalty: 0.0275/R100 of the contract sum excluding VAT per calender day on which the completion of work may be in arrea.</t>
  </si>
  <si>
    <t>CLAUSE NO  A31  - Clause A31 has been amended to read that payment be made within 30 days.</t>
  </si>
  <si>
    <t>-31-</t>
  </si>
  <si>
    <t>CLAUSE NO  C11.1  - Clause C11.1 has been amended to include the following allowances:</t>
  </si>
  <si>
    <t>1) R 8,000.00 for the One Safety officer to coordinate SHE &amp; HIV AIDS matters for the duration of the contract.</t>
  </si>
  <si>
    <t>2) R 4,500.00 for One Intern for the duration of the contract.</t>
  </si>
  <si>
    <t>-32-</t>
  </si>
  <si>
    <t>BILL No. 1</t>
  </si>
  <si>
    <t xml:space="preserve">BILL SUMMARY </t>
  </si>
  <si>
    <t>Page 1</t>
  </si>
  <si>
    <t>Page 2</t>
  </si>
  <si>
    <t>Page 3</t>
  </si>
  <si>
    <t>Page 4</t>
  </si>
  <si>
    <t>Page 5</t>
  </si>
  <si>
    <t>Page 6</t>
  </si>
  <si>
    <t>Page 7</t>
  </si>
  <si>
    <t>Page 8</t>
  </si>
  <si>
    <t>Page 9</t>
  </si>
  <si>
    <t>Page 10</t>
  </si>
  <si>
    <t>Page 11</t>
  </si>
  <si>
    <t>Page 12</t>
  </si>
  <si>
    <t>Page 13</t>
  </si>
  <si>
    <t>Page 14</t>
  </si>
  <si>
    <t>Page 15</t>
  </si>
  <si>
    <t>Page 16</t>
  </si>
  <si>
    <t>Page 17</t>
  </si>
  <si>
    <t>Page 18</t>
  </si>
  <si>
    <t>Page 19</t>
  </si>
  <si>
    <t>Page 20</t>
  </si>
  <si>
    <t>Page 21</t>
  </si>
  <si>
    <t>Page 22</t>
  </si>
  <si>
    <t>Page 23</t>
  </si>
  <si>
    <t>Page 24</t>
  </si>
  <si>
    <t>Page 25</t>
  </si>
  <si>
    <t>Page 26</t>
  </si>
  <si>
    <t>Page 27</t>
  </si>
  <si>
    <t>Page 28</t>
  </si>
  <si>
    <t>Page 29</t>
  </si>
  <si>
    <t>Page 30</t>
  </si>
  <si>
    <t>Page 31</t>
  </si>
  <si>
    <t>Page 32</t>
  </si>
  <si>
    <t xml:space="preserve">Carried to Bill Summary </t>
  </si>
  <si>
    <t>-33-</t>
  </si>
  <si>
    <t>Bill No.</t>
  </si>
  <si>
    <t xml:space="preserve">SECTION NO.1 SUMMARY </t>
  </si>
  <si>
    <t>Page</t>
  </si>
  <si>
    <t xml:space="preserve">Carried to Final Summary </t>
  </si>
  <si>
    <t>-34-</t>
  </si>
  <si>
    <t>BILL NO. 1</t>
  </si>
  <si>
    <t>PREAMBLES</t>
  </si>
  <si>
    <t>The Tenderer is referred to the relevant Clauses in the separate Standard Preambles of Trades hereunder  attached.</t>
  </si>
  <si>
    <t xml:space="preserve">SUPPLEMENTARY PREAMBLES </t>
  </si>
  <si>
    <t>No</t>
  </si>
  <si>
    <t>m2</t>
  </si>
  <si>
    <t>m3</t>
  </si>
  <si>
    <t xml:space="preserve">Soft rock. </t>
  </si>
  <si>
    <t xml:space="preserve">Hard rock. </t>
  </si>
  <si>
    <t>Sides of trench and hole excavations not exceeding 1,5m deep.</t>
  </si>
  <si>
    <t xml:space="preserve">Keeping excavations free of water: </t>
  </si>
  <si>
    <t xml:space="preserve">Carried to Section Summary </t>
  </si>
  <si>
    <t xml:space="preserve">PREAMBLES </t>
  </si>
  <si>
    <t>m</t>
  </si>
  <si>
    <t xml:space="preserve">Fabric reinforcement: </t>
  </si>
  <si>
    <t xml:space="preserve">MASONRY </t>
  </si>
  <si>
    <t xml:space="preserve">Brickwork of NFX bricks (14 MPa nominal compressive strength) in Class I mortar: </t>
  </si>
  <si>
    <t xml:space="preserve">One brick walls. </t>
  </si>
  <si>
    <t xml:space="preserve">Piers. </t>
  </si>
  <si>
    <t xml:space="preserve">BRICKWORK SUNDRIES </t>
  </si>
  <si>
    <t xml:space="preserve">Brickwork reinforcement: </t>
  </si>
  <si>
    <t xml:space="preserve">150mm Wide reinforcement built in horizontally. </t>
  </si>
  <si>
    <t xml:space="preserve">Masonry </t>
  </si>
  <si>
    <t xml:space="preserve">BUILDING WORK </t>
  </si>
  <si>
    <t>SECTION NO. 3</t>
  </si>
  <si>
    <t xml:space="preserve">BRICKWORK IN SUPERSTRUCTURE </t>
  </si>
  <si>
    <t xml:space="preserve">Half brick walls. </t>
  </si>
  <si>
    <t xml:space="preserve">Ditto, but in beamfilling. </t>
  </si>
  <si>
    <t xml:space="preserve">One brick walls of two half brick skins in gable walls. </t>
  </si>
  <si>
    <t xml:space="preserve">75mm Wide reinforcement built in horizontally. </t>
  </si>
  <si>
    <t xml:space="preserve">Prestressed fabricated precast lintels including necessary temporary supports: </t>
  </si>
  <si>
    <t xml:space="preserve">Pair of 110 x 70mm Lintels in lengths not exeeding 3m. </t>
  </si>
  <si>
    <t xml:space="preserve">Pair of 110 x 70mm Lintels in lengths exceeding 3m and not exeeding 4.5m. </t>
  </si>
  <si>
    <t xml:space="preserve">Turning pieces to lintels, etc: </t>
  </si>
  <si>
    <t xml:space="preserve">220mm Wide turning piece to lintels etc. </t>
  </si>
  <si>
    <t xml:space="preserve">Galvanised Hoop Iron cramps, ties, etc: </t>
  </si>
  <si>
    <t>30 x 1.6mm Roof ties 1.5 long with one end fixed to timber and the other end built into brickwork (Provisional).</t>
  </si>
  <si>
    <t xml:space="preserve">Air bricks etc: </t>
  </si>
  <si>
    <t>229 x 152mm Clay vermin proof air brick. (Provisional).</t>
  </si>
  <si>
    <t xml:space="preserve">Section No. 3 Building Work </t>
  </si>
  <si>
    <t>-44-</t>
  </si>
  <si>
    <t xml:space="preserve">SECTION NO. 3 BILL NO. 1 SUMMARY </t>
  </si>
  <si>
    <t>-46-</t>
  </si>
  <si>
    <t xml:space="preserve">Under surface beds. </t>
  </si>
  <si>
    <t xml:space="preserve">ROOF COVERINGS </t>
  </si>
  <si>
    <t xml:space="preserve"> ACCESSORIES </t>
  </si>
  <si>
    <t xml:space="preserve">Roof covering with pitch not exceeding 25 degrees. </t>
  </si>
  <si>
    <t xml:space="preserve">Ridge capping to suit roof profile. </t>
  </si>
  <si>
    <t xml:space="preserve">Hip capping to suit roof profile. </t>
  </si>
  <si>
    <t xml:space="preserve">RAINWATER DISPOSAL </t>
  </si>
  <si>
    <t xml:space="preserve">Seamless aluminium gutters. </t>
  </si>
  <si>
    <t xml:space="preserve">100x 75mm Eaves gutters. </t>
  </si>
  <si>
    <t xml:space="preserve">Extra over gutter for stopped end. </t>
  </si>
  <si>
    <t xml:space="preserve">Extra over gutter for angle. </t>
  </si>
  <si>
    <t>Extra over 100 x 75mm eaves gutter for outlet for 75mm</t>
  </si>
  <si>
    <t xml:space="preserve"> diameter pipe. </t>
  </si>
  <si>
    <t xml:space="preserve">75mm Diameter rainwater pipes. </t>
  </si>
  <si>
    <t xml:space="preserve">Extra over rainwater pipe for bend. </t>
  </si>
  <si>
    <t xml:space="preserve">Extra over rainwater pipe for eaves offset 500mm projection. </t>
  </si>
  <si>
    <t xml:space="preserve">ROOF INSULATION </t>
  </si>
  <si>
    <t>Bill No. 3</t>
  </si>
  <si>
    <t>Roof Coverings</t>
  </si>
  <si>
    <t>-48-</t>
  </si>
  <si>
    <t xml:space="preserve">CARPENTRY AND JOINERY </t>
  </si>
  <si>
    <t xml:space="preserve">Prefabricated trusses shall be fabricated in a factory by a truss fabricator who has been awarded a Certificate of Competence by the Institute of Timber Construction and is approved by the Principal Agent. </t>
  </si>
  <si>
    <t xml:space="preserve">All trusses shall be designed by a registered Professional  Engineer in accordance with SABS Code of Practice for Design  of Timber Structures. </t>
  </si>
  <si>
    <t xml:space="preserve">The complete structure shall be inspected by the truss designer to ensure that the manufacture and erection details have been  complied with. </t>
  </si>
  <si>
    <t xml:space="preserve">PREFABRICATED ROOF TRUSSES, ETC. </t>
  </si>
  <si>
    <t xml:space="preserve">Sawn softwood: </t>
  </si>
  <si>
    <t xml:space="preserve">Prefabricated timber roof construction complete including purlins, runners, bracing hips, valleys, cleats, purlins, etc., supplied and fixed complete: </t>
  </si>
  <si>
    <t xml:space="preserve">114 x 38mm Wall plates. </t>
  </si>
  <si>
    <t xml:space="preserve">EAVES, VERGES, ETC. </t>
  </si>
  <si>
    <t xml:space="preserve">Medium density plain fibre-cement fascial and barge boards: </t>
  </si>
  <si>
    <t xml:space="preserve">12  x 225mm Fascia and barge boards, including galvanised steel H-profile joiners, etc. </t>
  </si>
  <si>
    <t>Bill No. 4</t>
  </si>
  <si>
    <t xml:space="preserve">Capentry and Joinery </t>
  </si>
  <si>
    <t>-49-</t>
  </si>
  <si>
    <t xml:space="preserve">FRAMED DOORS, ETC. </t>
  </si>
  <si>
    <t xml:space="preserve">Wrought meranti doors hung to steel frames: </t>
  </si>
  <si>
    <t>40mm Framed batten door 813 x 2032mm high of top rail and stiles, middle ledge and braces and bottom rail filled in with V-jointed one side boarding. D1</t>
  </si>
  <si>
    <t xml:space="preserve">SOLID LAMINATED FLUSH DOORS </t>
  </si>
  <si>
    <t xml:space="preserve">40mm solid laminated flush doors with hardwood veneer and two concealed edges hung to steel frames: </t>
  </si>
  <si>
    <t xml:space="preserve">40mm Door 813 x 2032mm high. </t>
  </si>
  <si>
    <t>-50-</t>
  </si>
  <si>
    <t xml:space="preserve">CAPENTRY AND JOINERY </t>
  </si>
  <si>
    <t>Page 50</t>
  </si>
  <si>
    <t>-51-</t>
  </si>
  <si>
    <t>CEILINGS PARTITIONS AND ACCESS</t>
  </si>
  <si>
    <t xml:space="preserve"> FLOORING </t>
  </si>
  <si>
    <t xml:space="preserve">NAILED UP AND SCREW UP CEILINGS </t>
  </si>
  <si>
    <t xml:space="preserve">Ceilings including 38 x 38mm sawn softwood brandering at 450mm centres with cross brandering at 450mm centres and at joints, ends of sheets and at light fittings, etc. </t>
  </si>
  <si>
    <t>Extra over ceiling for 600 x 600mm hinged trap door of wrought softwood rebated framing with one sawn softwood cross brander covered with ceiling board and fitted flush in opening, including necessary trimmers all around.</t>
  </si>
  <si>
    <t xml:space="preserve">INSULATION </t>
  </si>
  <si>
    <t xml:space="preserve">100mm Insulation closely fitted between tie beams and laid loose on top of brandering. </t>
  </si>
  <si>
    <t>Bill No. 5</t>
  </si>
  <si>
    <t>Ceilings Partitions and Access Flooring</t>
  </si>
  <si>
    <t>-52-</t>
  </si>
  <si>
    <t xml:space="preserve">IRONMONGERY </t>
  </si>
  <si>
    <t xml:space="preserve">IRONMONGERY FIXED TO DOORS, ETC. </t>
  </si>
  <si>
    <t xml:space="preserve">HINGES, BOLTS, ETC </t>
  </si>
  <si>
    <t>Brass:</t>
  </si>
  <si>
    <t>100 x 75mm LD  butt hinges</t>
  </si>
  <si>
    <t xml:space="preserve">"Dorma" </t>
  </si>
  <si>
    <t xml:space="preserve"> 3.0 Pair-DORMA DBB-SS-009 102x75x3mm stainless steel two ball bearing but hinges ( Provisional)</t>
  </si>
  <si>
    <t>No.</t>
  </si>
  <si>
    <t xml:space="preserve">Bolts and latches: </t>
  </si>
  <si>
    <t>25 x 50mm LD Polished barrel bolt or similarly approved</t>
  </si>
  <si>
    <t xml:space="preserve">LOCKS: </t>
  </si>
  <si>
    <t xml:space="preserve">75mm Four lever security lockset with satin chrome furniture. </t>
  </si>
  <si>
    <t xml:space="preserve">NUMERAL AND NAMEPLATES, ETC. </t>
  </si>
  <si>
    <t xml:space="preserve">Clear perspex name plate reverse engraved and enamelled in white lettering 25mm high to suit, twice countersunk holed for and tapscrewed to steel door frames or gate  framing with chromium plated dome-headed selftapping screws: </t>
  </si>
  <si>
    <t xml:space="preserve">75 x 150mm High aluminium toilet sign with MALE and/or  FEMALE/ and or DISABLED figure screwed to door. </t>
  </si>
  <si>
    <t xml:space="preserve">SUNDRIES </t>
  </si>
  <si>
    <t xml:space="preserve">Rubber tipped coathook. </t>
  </si>
  <si>
    <t xml:space="preserve">38mm Rubber stop plugged and srewed to wall or floor. </t>
  </si>
  <si>
    <t xml:space="preserve">19mm Stainless steel chromium plated towel rail, 600mm long, with end brackets plugged to plastered or tiled wall. </t>
  </si>
  <si>
    <t xml:space="preserve">3 x 25mm Brass dividing strip between different floor finishes. </t>
  </si>
  <si>
    <t xml:space="preserve">Ironmongary </t>
  </si>
  <si>
    <t>-53-</t>
  </si>
  <si>
    <t xml:space="preserve">IRONMONGARY </t>
  </si>
  <si>
    <t>-55-</t>
  </si>
  <si>
    <t>BILL NO. 7</t>
  </si>
  <si>
    <t xml:space="preserve">METALWORK </t>
  </si>
  <si>
    <t xml:space="preserve">STEEL WINDOWS, DOORS, ETC. </t>
  </si>
  <si>
    <t xml:space="preserve">PRESSED STEEL DOOR FRAMES </t>
  </si>
  <si>
    <t xml:space="preserve">1,2mm Double rebated frames suitable for one brick walls: </t>
  </si>
  <si>
    <t xml:space="preserve">Frame for door 813 x 2060mm high. </t>
  </si>
  <si>
    <t xml:space="preserve">SECURITY GATES </t>
  </si>
  <si>
    <t xml:space="preserve">Steel security gates: </t>
  </si>
  <si>
    <t>Bill No. 7</t>
  </si>
  <si>
    <t xml:space="preserve">Metalwork </t>
  </si>
  <si>
    <t>-56-</t>
  </si>
  <si>
    <t xml:space="preserve">PLASTERING </t>
  </si>
  <si>
    <t xml:space="preserve">SCREEDS </t>
  </si>
  <si>
    <t>30mm Thick screeds steel trowelled on concrete floors. ( Provisional)</t>
  </si>
  <si>
    <t xml:space="preserve">INTERNAL PLASTER </t>
  </si>
  <si>
    <t xml:space="preserve">One coat cement plaster steel trowelled on brickwork. </t>
  </si>
  <si>
    <t>On walls. (Provisional)</t>
  </si>
  <si>
    <t>On narrow widths. ( Provisional)</t>
  </si>
  <si>
    <t>Plasterwork</t>
  </si>
  <si>
    <t>-57-</t>
  </si>
  <si>
    <t xml:space="preserve">GLAZING </t>
  </si>
  <si>
    <t xml:space="preserve">GLAZING TO STEEL WITH PUTTY </t>
  </si>
  <si>
    <t xml:space="preserve">4mm Opaque float glass: </t>
  </si>
  <si>
    <t xml:space="preserve">Panes exceeding 0,1m2 and not exceeding 0,5m2. </t>
  </si>
  <si>
    <t>Bill No. 10</t>
  </si>
  <si>
    <t>Glazing</t>
  </si>
  <si>
    <t>-61-</t>
  </si>
  <si>
    <t xml:space="preserve">PAINTWORK </t>
  </si>
  <si>
    <t>ON CONCRETE ( PROVISIONAL)</t>
  </si>
  <si>
    <t>Prepare substrate and apply "Prostruct 639" primer or</t>
  </si>
  <si>
    <t xml:space="preserve"> similar approved and two coats "Prostruct 623" high build</t>
  </si>
  <si>
    <t xml:space="preserve"> epoxy enamel or similar approved (colour to architects approval) all in accordance with the manufacturer's instructions: </t>
  </si>
  <si>
    <t xml:space="preserve">On floors. </t>
  </si>
  <si>
    <t xml:space="preserve">ON FLOATED PLASTER SURFACES </t>
  </si>
  <si>
    <t>Prepare surfaces and remove all loose material, apply one</t>
  </si>
  <si>
    <t xml:space="preserve"> coat alkaline resistant primer, one universal undercoat two coats eggshell enamel paint on: </t>
  </si>
  <si>
    <t>Interior walls. (Provisional)</t>
  </si>
  <si>
    <t xml:space="preserve">ON METAL </t>
  </si>
  <si>
    <t>Prepare, spot primer defects in pre-primed surfaces with</t>
  </si>
  <si>
    <t xml:space="preserve"> red oxide primer and apply one coat synthetic metal</t>
  </si>
  <si>
    <t xml:space="preserve"> primer, one universal undercoat and one finishing coat of</t>
  </si>
  <si>
    <t xml:space="preserve"> high gloss enamel paint on: </t>
  </si>
  <si>
    <t xml:space="preserve">Door frames. </t>
  </si>
  <si>
    <t xml:space="preserve">Burglar gates. </t>
  </si>
  <si>
    <t xml:space="preserve">Windows. </t>
  </si>
  <si>
    <t xml:space="preserve">ON WOOD </t>
  </si>
  <si>
    <t xml:space="preserve">Prepare and apply two coats carbolineum on: </t>
  </si>
  <si>
    <t>Roof timbers at eaves and verges. (Provisional)</t>
  </si>
  <si>
    <t xml:space="preserve">Wall plate. </t>
  </si>
  <si>
    <t>Stop, sand down, prepare and apply two coats</t>
  </si>
  <si>
    <t xml:space="preserve"> polyurethane varnish on: </t>
  </si>
  <si>
    <t xml:space="preserve">Exterior doors. </t>
  </si>
  <si>
    <t>Skirtings and quadrant bead, rails, etc., not exceeding 300 mm</t>
  </si>
  <si>
    <t xml:space="preserve"> girth. </t>
  </si>
  <si>
    <t>Bill No. 11</t>
  </si>
  <si>
    <t>Paintwork</t>
  </si>
  <si>
    <t>Prepare and apply one coat pink wood primer, stop and</t>
  </si>
  <si>
    <t xml:space="preserve"> apply two finishing coats of non-drip semi-gloss</t>
  </si>
  <si>
    <t xml:space="preserve"> polyurethane enamel on: </t>
  </si>
  <si>
    <t xml:space="preserve">Interior doors. </t>
  </si>
  <si>
    <t xml:space="preserve">ON FIBRE-CEMENT </t>
  </si>
  <si>
    <t>Prepare and apply one coat zinc chromate to nail heads</t>
  </si>
  <si>
    <t xml:space="preserve"> and H-spline strips, one universal undercoat, stop and</t>
  </si>
  <si>
    <t xml:space="preserve"> apply two finishing coats of eggshell enamel on: </t>
  </si>
  <si>
    <t xml:space="preserve">General surfaces of ceilings. </t>
  </si>
  <si>
    <t xml:space="preserve">Fascias, bargeboards, etc. </t>
  </si>
  <si>
    <t xml:space="preserve">PLASTERBOARD </t>
  </si>
  <si>
    <t>Prepare, prime nail heads and strips with zinc chromate</t>
  </si>
  <si>
    <t xml:space="preserve"> primer, one universal undercoat and two finishing coats of</t>
  </si>
  <si>
    <t xml:space="preserve"> semi-gloss PVA on: </t>
  </si>
  <si>
    <t>PAINTWORK</t>
  </si>
  <si>
    <t>BUILDING WORK</t>
  </si>
  <si>
    <t xml:space="preserve">ELECTRICAL WORK </t>
  </si>
  <si>
    <t>DISCONNECTION/ REMOVAL OF REDUNDANT ELECTRICAL EQUIPMENT</t>
  </si>
  <si>
    <t>sum</t>
  </si>
  <si>
    <t>no.</t>
  </si>
  <si>
    <t>Bill No. 12</t>
  </si>
  <si>
    <t>Electrical Work</t>
  </si>
  <si>
    <t xml:space="preserve">CABLE TERMINATIONS </t>
  </si>
  <si>
    <t xml:space="preserve">SUPPLY AND INSTALL PVC CONDUIT </t>
  </si>
  <si>
    <t>Suppy and install the following PVC conduits in concrete slab,  chased through brick walls and surface mounted to pvc boxes. Conduits are to include ends and all necessary conduits accessories. All material to be SABS approved and be suitable for conductors installation.</t>
  </si>
  <si>
    <t>25mm pvc</t>
  </si>
  <si>
    <t>32mm pvc</t>
  </si>
  <si>
    <t>SUNDRIES</t>
  </si>
  <si>
    <t xml:space="preserve">TEST AND COMMISSIONING </t>
  </si>
  <si>
    <t xml:space="preserve">Test and commission  the complete electrical installation including completion of quality checksheets, Compliance Certificates &amp; test results and submitting them to the Employer's Reprsentative. </t>
  </si>
  <si>
    <t xml:space="preserve">Test and Commission  the complete electrical installation including Certificates &amp; test results &amp; COC to the Engineer.  </t>
  </si>
  <si>
    <t xml:space="preserve">Electrical Work </t>
  </si>
  <si>
    <t xml:space="preserve">SECTION NO.3 SUMMARY </t>
  </si>
  <si>
    <t>Carpentry and Joinery</t>
  </si>
  <si>
    <t>Ceilings, Partitioning, and Access Flooring</t>
  </si>
  <si>
    <t>Plastering</t>
  </si>
  <si>
    <t>Building Work</t>
  </si>
  <si>
    <t>EXTERNAL WORKS</t>
  </si>
  <si>
    <t>Where items in this Bill are identical to those in the previous</t>
  </si>
  <si>
    <t xml:space="preserve"> Bills, the descriptions have been shortened, and the full</t>
  </si>
  <si>
    <t xml:space="preserve"> descriptions in the Trades concerned are to be referred to for</t>
  </si>
  <si>
    <t xml:space="preserve"> the full meaning and intent of each item </t>
  </si>
  <si>
    <t>SUPPLIMENTARY PREAMBLES</t>
  </si>
  <si>
    <t>The Supplementary Preambles described in previous Sections</t>
  </si>
  <si>
    <t xml:space="preserve"> of these Bills of Quantities will be applicable to the Trades</t>
  </si>
  <si>
    <t xml:space="preserve"> refered to in this Bill.</t>
  </si>
  <si>
    <t xml:space="preserve">EARTHWORKS </t>
  </si>
  <si>
    <t>Excavation not exceeding 2m deep:</t>
  </si>
  <si>
    <t>Over site between buildings,etc to reduce</t>
  </si>
  <si>
    <t xml:space="preserve"> levels and depositing excavated material in prescribed stock</t>
  </si>
  <si>
    <t xml:space="preserve"> piles on site </t>
  </si>
  <si>
    <t xml:space="preserve">Trenches and holes for thickening under surface beds. </t>
  </si>
  <si>
    <t>Extra over excavation in pickable material for column</t>
  </si>
  <si>
    <t xml:space="preserve"> bases, trenches, lift pits, sumps, etc for excavation </t>
  </si>
  <si>
    <t xml:space="preserve">Risk of collapse of excavations other than bulk: </t>
  </si>
  <si>
    <t>Keeping excavations free of all water other than subterranean</t>
  </si>
  <si>
    <t xml:space="preserve"> water. </t>
  </si>
  <si>
    <t xml:space="preserve">CARTING AWAY. </t>
  </si>
  <si>
    <t>Extra over all excavations for loading, carting and</t>
  </si>
  <si>
    <t xml:space="preserve"> dumping surplus excavated material (no allowance made</t>
  </si>
  <si>
    <t xml:space="preserve"> for increase in bulk): </t>
  </si>
  <si>
    <t xml:space="preserve">Off site to a dumping site to be found by the Contractor. </t>
  </si>
  <si>
    <t>EARTH FILLING, ETC.</t>
  </si>
  <si>
    <t>Earth filling supplied by the contractor under pavings, etc:</t>
  </si>
  <si>
    <t>Oversite of G7 material in accordance with SABS 1200 M</t>
  </si>
  <si>
    <t xml:space="preserve"> compacted to 93 % Mod AASHTO density. </t>
  </si>
  <si>
    <t>Filling with approved clean, river sand supplied and carted</t>
  </si>
  <si>
    <t xml:space="preserve"> onto site by the Contractor, compacted to a density of at</t>
  </si>
  <si>
    <t xml:space="preserve"> least 93% Mod. AASHTO maximum density: </t>
  </si>
  <si>
    <t xml:space="preserve">Under floors, pavings, ramps, etc. </t>
  </si>
  <si>
    <t xml:space="preserve">Surface Preparation: </t>
  </si>
  <si>
    <t>Trim and level off surface of ground (excavated or filled under</t>
  </si>
  <si>
    <t xml:space="preserve"> this Contract) to receive concrete surface beds, including</t>
  </si>
  <si>
    <t xml:space="preserve"> excavating or filling, ripping and scarifying as necessary,</t>
  </si>
  <si>
    <t xml:space="preserve"> stabilising with 4% lime and compacting the whole area for a</t>
  </si>
  <si>
    <t xml:space="preserve"> depth of 150mm to a density of at least 95% Mod. AASHTO</t>
  </si>
  <si>
    <t xml:space="preserve"> maximum density, part to falls. </t>
  </si>
  <si>
    <t xml:space="preserve">CONCRETE, FORMWORK &amp; REINFORCEMENT </t>
  </si>
  <si>
    <t xml:space="preserve">CONCRETE  </t>
  </si>
  <si>
    <t>Unreiforced 25Mpa/19mm Concrete:</t>
  </si>
  <si>
    <t xml:space="preserve">Pavings cast in panels </t>
  </si>
  <si>
    <t>Finishing top surfaces of concrete smooth with a wood</t>
  </si>
  <si>
    <t xml:space="preserve"> float: </t>
  </si>
  <si>
    <t xml:space="preserve">Paving to falls. </t>
  </si>
  <si>
    <t xml:space="preserve">FORMWORK </t>
  </si>
  <si>
    <t xml:space="preserve">Smooth Formwork (Degree of Accuracy II) </t>
  </si>
  <si>
    <t xml:space="preserve">Edges, risers, ends and reveals not exceeding 300mm high. </t>
  </si>
  <si>
    <t>MOVEMENT JOINTS ETC</t>
  </si>
  <si>
    <t>Expansion joints with low density (33kg/m│), cross linked,</t>
  </si>
  <si>
    <t xml:space="preserve"> closed cell, expanded polyethylene joint former, with tear</t>
  </si>
  <si>
    <t xml:space="preserve"> off strip fitted to concrete surface with adhesive as per</t>
  </si>
  <si>
    <t xml:space="preserve"> adhesive manufacturer's recommendation between vertical</t>
  </si>
  <si>
    <t xml:space="preserve"> concrete surfaces: </t>
  </si>
  <si>
    <t>Expansion joints in floors</t>
  </si>
  <si>
    <t xml:space="preserve">REINFORCEMENT (PROVISIONAL) </t>
  </si>
  <si>
    <t>Type 193 fabric reinforcement in concrete surface beds, slabs,</t>
  </si>
  <si>
    <t xml:space="preserve"> etc. </t>
  </si>
  <si>
    <t>DAMPPROOFING OF WALLS AND FLOORS</t>
  </si>
  <si>
    <t>One layer of 250 micron USB Green waterproof sheeting</t>
  </si>
  <si>
    <t xml:space="preserve"> complying with SABS 952 Type C sealed at laps with</t>
  </si>
  <si>
    <t xml:space="preserve"> Pressure Sensitive Tape: </t>
  </si>
  <si>
    <t xml:space="preserve">JOINT SEALANTS ETC. </t>
  </si>
  <si>
    <t>Two part grey polysulphide sealing compound including</t>
  </si>
  <si>
    <t xml:space="preserve"> backing cord, bond breaker, primer, etc:</t>
  </si>
  <si>
    <t>10mm Expansion Joints not exceeding 300mm high with 10mm</t>
  </si>
  <si>
    <t xml:space="preserve"> soft board and polysulhide or similar approved sealant</t>
  </si>
  <si>
    <t>10mm jointex or similar approved on apron and wall</t>
  </si>
  <si>
    <t xml:space="preserve"> intersections not exceeding 300mm high complete with 15mm x</t>
  </si>
  <si>
    <t xml:space="preserve"> 10mm polyurethane joint sealer.</t>
  </si>
  <si>
    <t xml:space="preserve">GRANOLITHIC  </t>
  </si>
  <si>
    <t xml:space="preserve">Unitinted granolithic on concrete: </t>
  </si>
  <si>
    <t xml:space="preserve">30mm Thick on floors and landings. </t>
  </si>
  <si>
    <t xml:space="preserve">WALKWAYS </t>
  </si>
  <si>
    <t xml:space="preserve"> (PROVISIONAL) </t>
  </si>
  <si>
    <t>External Works</t>
  </si>
  <si>
    <t xml:space="preserve">FINAL SUMMARY </t>
  </si>
  <si>
    <t xml:space="preserve">Building Work </t>
  </si>
  <si>
    <t xml:space="preserve">External Work </t>
  </si>
  <si>
    <t xml:space="preserve">Sub-Total </t>
  </si>
  <si>
    <t xml:space="preserve">Subtotal </t>
  </si>
  <si>
    <t xml:space="preserve">Add15% VAT </t>
  </si>
  <si>
    <t xml:space="preserve">Carried to Form of Tender </t>
  </si>
  <si>
    <t>200 x 80mm moulded socketless barge board, including galvnised H profile joiners, etc.</t>
  </si>
  <si>
    <t>The JBCC Preliminaries, May 2008 edition for use with the JBCC Principal Building Agreement Edition 4, March 2008 is taken to be incorporated herein. The tenderer is deemed to have referred to these documents for the full intent and meaning of each clause. These clauses are referred to by number and heading only.</t>
  </si>
  <si>
    <t>Note: The provisions herein include inter alia, compliance with all the requirements set out in the Construction Regulations, 2008 issued under the Occupational Health and Safety Act, 1993 (Act No 85 of 1993), and in particular with Regulation 5(1) requiring the compilation of a health and safety plan, as well as</t>
  </si>
  <si>
    <t>The contractor shall comply with all the requirements set out in the Construction Regulations, 2008 issued under the  Occupational Health and Safety Act, 1993 (Act No 85 of 1993).</t>
  </si>
  <si>
    <t>75mm Coved cornices, plugged</t>
  </si>
  <si>
    <t>Provisional Sums</t>
  </si>
  <si>
    <t>PROVISIONAL SUMS</t>
  </si>
  <si>
    <t>BILL NO. 3</t>
  </si>
  <si>
    <t>Community Liason Officer</t>
  </si>
  <si>
    <t>1.00</t>
  </si>
  <si>
    <t>Add for profit upon above, if required.</t>
  </si>
  <si>
    <t>Attend upon the above, if required.</t>
  </si>
  <si>
    <t>100 000.00</t>
  </si>
  <si>
    <t>Allow for profit</t>
  </si>
  <si>
    <t>Allow for attendance</t>
  </si>
  <si>
    <t>Sundry building work</t>
  </si>
  <si>
    <t>Provide an amount of R 80 000.00 (Eigthy Thousand Rand) nett for Community Liason Officer's Salary to be omitted in part or whole as instructed by Principal Agent (R10 000 per month)</t>
  </si>
  <si>
    <t>Provide the sum of R 140 000.00 (One and Forty Thousand Rand) for Sundries</t>
  </si>
  <si>
    <t>Asbestos Roof Removal</t>
  </si>
  <si>
    <t>Asbestos Roof removal and roof trusses, ceiling with pitch not exceeding 25 degrees and cart away rubble to the approved spoil area</t>
  </si>
  <si>
    <t xml:space="preserve">Trusses for double pitched roof  rectangular shaped building, size overall 165m2 on plan </t>
  </si>
  <si>
    <t xml:space="preserve">Trusses for double pitched roof  rectangular shaped building, size overall 9m2 on plan </t>
  </si>
  <si>
    <t>ELECTRICAL INSTALLATIONS</t>
  </si>
  <si>
    <t>Isolate, decommissioning, disconnect and removing of existing electrical installations including cable and distribution board. Contractor to provide temporaly power</t>
  </si>
  <si>
    <t xml:space="preserve">LV SWITCHGEAR
DBs and LV Switchgear </t>
  </si>
  <si>
    <t xml:space="preserve">Manufacture, deliver to site, install, commission, test and tuning of distribution board as per specification and single line diagram. Rates to include for hot deep galvanised steelwork and powder coated, busbars and drilling, busbar connections internal wiring etc or as per drawing. Refer to attached single line diagram. Colour shall be as per single line diagram / drawings. </t>
  </si>
  <si>
    <t>DB - 2</t>
  </si>
  <si>
    <t>DB - 3</t>
  </si>
  <si>
    <t>DB - 6</t>
  </si>
  <si>
    <t xml:space="preserve">Termination of cables shall include supply installation and testing of the IP65 glands with corrossion guard , making-off the cable, lugs, and fitting the gland to the board gland plate, switchgear or equipment and final connection of cable tails into board or terminals.  Include for Reducing Glands and shrouds where applicable. NB:  IP65 Glands are to be used </t>
  </si>
  <si>
    <t>4mm² 2c 600/1000V PVC/SWA/PVC ECC Cu Cable</t>
  </si>
  <si>
    <t>CABLES AND CONDUCTORS</t>
  </si>
  <si>
    <t>Supply, deliver to site and store cables and conductors as specified. Install, rack, strap and testing of cables as per specification including clamps, ties and cable numbering system</t>
  </si>
  <si>
    <t>2,5mm conductors (for all mixed colours - live, neutral and earth)</t>
  </si>
  <si>
    <t>4,0mm conductors (for all mixed colours - live, neutral and earth)</t>
  </si>
  <si>
    <t>65mm  diameter/round PVC box, complete with cover and all necessary accessories.</t>
  </si>
  <si>
    <t>CONTROL DEVICES AND ACCESSORIES</t>
  </si>
  <si>
    <t>Supply, deliver and installation of the following accessories. Rate must allow for the termination and connecting of the PVC conductor to the accessory, fixing to the wall mounted steel conduit box and the fitting of the cover plate. All accessories to be PVC white cover with white toggle:-</t>
  </si>
  <si>
    <t>Supply and installation of 15Amp, 230V AC, 1 lever, 1-way recessed, white coloured, light circuit switch complete with cover and all accessories, must be chased in the wall</t>
  </si>
  <si>
    <t>CONDUIT BOXES / DRAW BOXES</t>
  </si>
  <si>
    <t>Supply, deliver and install the following conduit surface mounted boxes. Rate must allow for the termination of conduit ends.</t>
  </si>
  <si>
    <t xml:space="preserve">100 x 100 x  50 mm                                                                          </t>
  </si>
  <si>
    <t xml:space="preserve">100 x  50 x  50 mm                                                                           </t>
  </si>
  <si>
    <t xml:space="preserve">LUMINAIRES AND SMALL POWER
Supply, deliver, accept and store the following LED luminaires, complete with lamps, control gear,  cabtyre 1.5mm 3-core 1200mm long which are to be as specified. </t>
  </si>
  <si>
    <t xml:space="preserve">Type B1 - IP65 Rated high-pressure die cast aluminium base and trim ring 20W/ +/-2600lm LED - 4000k bulkhead luminaire with an opal high-impact acrylic diffuser, with 50000 hours lifespan.  </t>
  </si>
  <si>
    <t>Photo electric cell as per specification</t>
  </si>
  <si>
    <t xml:space="preserve">Signs, Labels &amp; Equipment Tags
Supply and install all power, lighting and earthing signs, labels and equipment tags as specified and in accordance with all Statutory requirements. </t>
  </si>
  <si>
    <t>Earthing and Bonding of all electrically connected Equipment and cable racking and supports as per Spec &amp; regulations for all 2 building structures</t>
  </si>
  <si>
    <t xml:space="preserve">Supply, install, test and commissioning of the Lightning protection of the entire building on all corners of the building as aminimum, complete with all necessary required material, accessories for a complete installation. Contractor to use copper earth spike, copper conductors as per SANS, and have testing points at least 4 points around each block, the earthing conductors shall be terminated and fixed on the roof sheeting. Refer to drawing for details and specifiction. Rates to include all necessary required accessories for a complete installation and Lightning protection result / certificate. </t>
  </si>
  <si>
    <t>Temporary Classrooms</t>
  </si>
  <si>
    <t>Allow a budgetary amount of R1000 000.00 (One million Rand) for the provision and maintaining of temporary classrooms</t>
  </si>
  <si>
    <t>-35-</t>
  </si>
  <si>
    <t>Page 35</t>
  </si>
  <si>
    <t>-36-</t>
  </si>
  <si>
    <t>SECTION NO. 2</t>
  </si>
  <si>
    <t xml:space="preserve">Section No. 2 Building Work </t>
  </si>
  <si>
    <t xml:space="preserve">BILL NO. 2 </t>
  </si>
  <si>
    <t xml:space="preserve">SECTION NO. 2 </t>
  </si>
  <si>
    <t>-38-</t>
  </si>
  <si>
    <t>-37-</t>
  </si>
  <si>
    <t>-39-</t>
  </si>
  <si>
    <t>Page 38</t>
  </si>
  <si>
    <t>Page 39</t>
  </si>
  <si>
    <t xml:space="preserve">SECTION NO. 2 BILL NO. 3 SUMMARY </t>
  </si>
  <si>
    <t>-40-</t>
  </si>
  <si>
    <t>BILL NO.4</t>
  </si>
  <si>
    <t>-41-</t>
  </si>
  <si>
    <t>BILL NO.5</t>
  </si>
  <si>
    <t xml:space="preserve">Section No.2 Building Work </t>
  </si>
  <si>
    <t>-42-</t>
  </si>
  <si>
    <t xml:space="preserve">SECTION NO. 2 BILL NO. 5 SUMMARY </t>
  </si>
  <si>
    <t>Page 42</t>
  </si>
  <si>
    <t>-43-</t>
  </si>
  <si>
    <t xml:space="preserve">Section No.  Building Work </t>
  </si>
  <si>
    <t>BILL NO.6</t>
  </si>
  <si>
    <t>Bill No.6</t>
  </si>
  <si>
    <t>-45-</t>
  </si>
  <si>
    <t>SECTION NO.2</t>
  </si>
  <si>
    <t>BILL NO.8</t>
  </si>
  <si>
    <t>Bill No.8</t>
  </si>
  <si>
    <t>BILL NO.9</t>
  </si>
  <si>
    <t>Bill No.9</t>
  </si>
  <si>
    <t>-47-</t>
  </si>
  <si>
    <t>Bill No. 9</t>
  </si>
  <si>
    <t xml:space="preserve">SECTION NO. 2 BILL NO. 9 SUMMARY </t>
  </si>
  <si>
    <t>Page 47</t>
  </si>
  <si>
    <t>Page 48</t>
  </si>
  <si>
    <t xml:space="preserve">SECTION 2 </t>
  </si>
  <si>
    <t>BILL NO. 11</t>
  </si>
  <si>
    <t>Page 51</t>
  </si>
  <si>
    <t>Page 52</t>
  </si>
  <si>
    <t xml:space="preserve">SECTION NO. 2 BILL NO. 12 SUMMARY </t>
  </si>
  <si>
    <t>-54-</t>
  </si>
  <si>
    <t>Section No. 2</t>
  </si>
  <si>
    <t>SECTION NO.3</t>
  </si>
  <si>
    <t xml:space="preserve">Section No. 3 External Works </t>
  </si>
  <si>
    <t xml:space="preserve">Section No.3 External Works </t>
  </si>
  <si>
    <t>Page 57</t>
  </si>
  <si>
    <t>Page 56</t>
  </si>
  <si>
    <t>Page 55</t>
  </si>
  <si>
    <t>-58-</t>
  </si>
  <si>
    <t>-59-</t>
  </si>
  <si>
    <t>Section No.3</t>
  </si>
  <si>
    <t>BILL NO. 2</t>
  </si>
  <si>
    <t>Sigpro</t>
  </si>
  <si>
    <t xml:space="preserve">1st Floor Parc Nicol Unit 3 </t>
  </si>
  <si>
    <t>3001 William Nicol Drive</t>
  </si>
  <si>
    <t>Bryanston 2191</t>
  </si>
  <si>
    <t>www.sigpro.co.za</t>
  </si>
  <si>
    <t>Thami Mbatha</t>
  </si>
  <si>
    <t>thami@sigpro.co.za</t>
  </si>
  <si>
    <t>Office No: 011 463 6965</t>
  </si>
  <si>
    <t>Durban No: 031 826 9850</t>
  </si>
  <si>
    <t>Mobile No: 082 587 6825</t>
  </si>
  <si>
    <t>DLAMVUZO HIGH SCHOOL</t>
  </si>
  <si>
    <t xml:space="preserve">Dlamvuzo High School </t>
  </si>
  <si>
    <t>Bill No1</t>
  </si>
  <si>
    <t>-60-</t>
  </si>
  <si>
    <t xml:space="preserve">Trusses for double pitched roof  rectangular shaped building, size 2632  m2 on plan </t>
  </si>
  <si>
    <t>DB - 4</t>
  </si>
  <si>
    <t>DB - 5</t>
  </si>
  <si>
    <t>DB - 7</t>
  </si>
  <si>
    <t>DB - 8</t>
  </si>
  <si>
    <t>10mm² 2c 600/1000V PVC/SWA/PVC ECC Cu Cable</t>
  </si>
  <si>
    <t>10mm² 4c 600/1000V PVC/SWA/PVC ECC Cu Cable</t>
  </si>
  <si>
    <t>32mm bosal conduit</t>
  </si>
  <si>
    <t>2 Tier PVC Power Skirting</t>
  </si>
  <si>
    <t>Supply, deliver to site, store &amp; install 2 tier PVC power skirting inclusive of all items required to install in accordance with manufacturers specification. Rate must be inclusive of all items such as end caps, etc. required to install in accordance with manufacturers specification.</t>
  </si>
  <si>
    <t>CABLE SLEEVES</t>
  </si>
  <si>
    <t>Suppy, deliver and install the following UPVC flexible black ring sleeves, unless stated. All material to be SABS approved as suitable for cable installation. Must have 1,5mm draw wire.</t>
  </si>
  <si>
    <t>110 mm UPVC Flexible sleeves</t>
  </si>
  <si>
    <t xml:space="preserve">EXCAVATIONS </t>
  </si>
  <si>
    <t>For all low voltage cables from existing Substation to DB room in Resident building.</t>
  </si>
  <si>
    <t>Trenching shall be calculated using the formula below: (700mm deep * 0.3m wide *  length)</t>
  </si>
  <si>
    <t xml:space="preserve">Excavate in concrete/tar and hard soil, backfilling and compaction to 93% MOD AASHTO and  re-instate tar / concrete </t>
  </si>
  <si>
    <t>Supply, install, test and commissioning of the Lightning protection of the entire building on all corners of the building as aminimum, complete with all necessary required material, accessories for a complete installation. Contractor to use copper earth spike, copper conductors as per SANS, and have testing points at least 4 points around each block, the earthing conductors shall be terminated and fixed on the roof sheeting. Refer to drawing for details and specifiction. The installation must comply with SANS 10313. Rates to include all necessary required accessories for a complete installation and Lightning protection result / certificate. Rate to include testing of lightining protection and issue of certificate per building.</t>
  </si>
  <si>
    <t>Administration block</t>
  </si>
  <si>
    <t>Science lab block</t>
  </si>
  <si>
    <t>Classroom 1</t>
  </si>
  <si>
    <t>Classroom 2</t>
  </si>
  <si>
    <t>Ablution</t>
  </si>
  <si>
    <t xml:space="preserve">m3 </t>
  </si>
  <si>
    <t>Bill No 2</t>
  </si>
  <si>
    <t>CORRUGATED SHEETING AND</t>
  </si>
  <si>
    <t xml:space="preserve">0,53mm "GRS Kliplock 700 roof sheeting and accessories fixed to timber purlins (elsewhere): </t>
  </si>
  <si>
    <t xml:space="preserve">0,53mm "GRS Kliplock 700 roof sheeting </t>
  </si>
  <si>
    <t>Stormwater Drainage</t>
  </si>
  <si>
    <t>Provisional Amount</t>
  </si>
  <si>
    <t xml:space="preserve">Non-combustible lightweight polyster insulation blanket and foil: </t>
  </si>
  <si>
    <t xml:space="preserve">135mm Insulation closely fitted between tie beams and laid loose on top of brandering. </t>
  </si>
  <si>
    <t xml:space="preserve">9,5mm Gyproc rhinoboards with H-profile galvanised steel jointing strips fixed to Donn Tees: </t>
  </si>
  <si>
    <t xml:space="preserve">Non-combustible lightweight polyster insulation blanket : </t>
  </si>
  <si>
    <t xml:space="preserve">Window type W1, 1022 x 1250mm high </t>
  </si>
  <si>
    <t xml:space="preserve">Window type W2, 1022 x 950mm high </t>
  </si>
  <si>
    <t xml:space="preserve">Window type W6, 900 x 900mm high </t>
  </si>
  <si>
    <t xml:space="preserve">Window type W8, 900 x 465mm high </t>
  </si>
  <si>
    <t xml:space="preserve">Standard residential windows 14 BH-BHOI: </t>
  </si>
  <si>
    <t xml:space="preserve">Size 3640mm x 2030mm high, as per door schedule. (G01) </t>
  </si>
  <si>
    <t>Supply and install 16A, 3pin, 230V Switched Socket Outlets, white coloured cover plate on power skirting</t>
  </si>
  <si>
    <t>Supply and install 16A, 2pin, 230V Switched Socket Outlets, white coloured cover plate on power skirting</t>
  </si>
  <si>
    <t>Supply and install 16A, 3pin, 230V Dedicated Switched Socket Outlets (earth chamfered), red toggle with red coloured cover plate on power skirting</t>
  </si>
  <si>
    <t>Supply and installation of recessed mounted 15Amp, 230VAC, 2 lever, 1-way, white coloured, light circuit switch complete with cover and all accessories, must be chased in the wall</t>
  </si>
  <si>
    <t>Supply and install surface mounted 16A, 230VAC, 3pin, Switched Socket Outlets, white coloured cover plate, chased in the wall</t>
  </si>
  <si>
    <t>Supply and install 16A, 3pin, 2 pin, 230VSwitched Socket Outlets, white coloured cover plate, must be chased in the wall</t>
  </si>
  <si>
    <t xml:space="preserve">Supply and install 60A, 2-pole, 230VAC surface mounted isolator, rated IP65 complete with all necessary accessories </t>
  </si>
  <si>
    <t xml:space="preserve">Supply and install 20A, 2-pole, 230VAC surface mounted isolator, rated IP65 complete with all necessary accessories </t>
  </si>
  <si>
    <t>Supply and install weather-proof IP65 light switch, 230VAC surface mounted, complete with all necessary accessories.</t>
  </si>
  <si>
    <t xml:space="preserve">Type A9- surface mounted fitting with  2x 28W/ ±2000 lumen per LED lamp. Fitting rated IP65 surface mounted  1200mm luminaires IP65 complete with acrylic diffuser
lamp.Fitting rated IP65 surface mounted  1200mm luminaires IP65 complete with acrylic diffuser 
</t>
  </si>
  <si>
    <t>Type C1 -  80W / +/-10 000lm LED (4000k) Floodlight, rated IP65 with powder coating as per specification</t>
  </si>
  <si>
    <t xml:space="preserve">STORM DAMAGE PROGRAM </t>
  </si>
  <si>
    <t xml:space="preserve">Add 5% Contingencies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</si>
</sst>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_(* \(#,##0\);_(* &quot;-&quot;??_);_(@_)"/>
  </numFmts>
  <fonts count="16" x14ac:knownFonts="1">
    <font>
      <sz val="11"/>
      <color theme="1"/>
      <name val="Calibri"/>
      <family val="2"/>
      <scheme val="minor"/>
    </font>
    <font>
      <sz val="10"/>
      <name val="Arial"/>
      <family val="2"/>
    </font>
    <font>
      <sz val="14"/>
      <name val="Arial"/>
      <family val="2"/>
    </font>
    <font>
      <b/>
      <sz val="14"/>
      <name val="Arial"/>
      <family val="2"/>
    </font>
    <font>
      <b/>
      <sz val="14"/>
      <color theme="1"/>
      <name val="Arial"/>
      <family val="2"/>
    </font>
    <font>
      <b/>
      <u/>
      <sz val="14"/>
      <color theme="1"/>
      <name val="Arial"/>
      <family val="2"/>
    </font>
    <font>
      <b/>
      <u/>
      <sz val="14"/>
      <name val="Arial"/>
      <family val="2"/>
    </font>
    <font>
      <sz val="11"/>
      <color indexed="8"/>
      <name val="Arial"/>
      <family val="2"/>
    </font>
    <font>
      <sz val="14"/>
      <color indexed="8"/>
      <name val="Arial"/>
      <family val="2"/>
    </font>
    <font>
      <b/>
      <sz val="14"/>
      <color indexed="8"/>
      <name val="Arial"/>
      <family val="2"/>
    </font>
    <font>
      <b/>
      <sz val="11"/>
      <color indexed="8"/>
      <name val="Arial"/>
      <family val="2"/>
    </font>
    <font>
      <u/>
      <sz val="14"/>
      <name val="Arial"/>
      <family val="2"/>
    </font>
    <font>
      <sz val="14"/>
      <color rgb="FFFF0000"/>
      <name val="Arial"/>
      <family val="2"/>
    </font>
    <font>
      <u/>
      <sz val="10"/>
      <color theme="10"/>
      <name val="Arial"/>
      <family val="2"/>
    </font>
    <font>
      <sz val="11"/>
      <color theme="1"/>
      <name val="Arial"/>
      <family val="2"/>
    </font>
    <font>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rgb="FF002060"/>
        <bgColor indexed="64"/>
      </patternFill>
    </fill>
    <fill>
      <patternFill patternType="solid">
        <fgColor theme="0"/>
        <bgColor indexed="64"/>
      </patternFill>
    </fill>
  </fills>
  <borders count="15">
    <border>
      <left/>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double">
        <color auto="1"/>
      </left>
      <right/>
      <top/>
      <bottom/>
      <diagonal/>
    </border>
    <border>
      <left style="thin">
        <color indexed="64"/>
      </left>
      <right style="thin">
        <color indexed="64"/>
      </right>
      <top style="thin">
        <color indexed="64"/>
      </top>
      <bottom/>
      <diagonal/>
    </border>
    <border>
      <left style="thin">
        <color indexed="64"/>
      </left>
      <right style="double">
        <color indexed="64"/>
      </right>
      <top/>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double">
        <color indexed="64"/>
      </top>
      <bottom/>
      <diagonal/>
    </border>
  </borders>
  <cellStyleXfs count="4">
    <xf numFmtId="0" fontId="0" fillId="0" borderId="0"/>
    <xf numFmtId="0" fontId="1" fillId="0" borderId="0"/>
    <xf numFmtId="164" fontId="1" fillId="0" borderId="0" applyFont="0" applyFill="0" applyBorder="0" applyAlignment="0" applyProtection="0"/>
    <xf numFmtId="0" fontId="13" fillId="0" borderId="0" applyNumberFormat="0" applyFill="0" applyBorder="0" applyAlignment="0" applyProtection="0"/>
  </cellStyleXfs>
  <cellXfs count="180">
    <xf numFmtId="0" fontId="0" fillId="0" borderId="0" xfId="0"/>
    <xf numFmtId="0" fontId="2" fillId="0" borderId="0" xfId="1" applyFont="1" applyAlignment="1">
      <alignment horizontal="center"/>
    </xf>
    <xf numFmtId="0" fontId="2" fillId="0" borderId="0" xfId="1" applyFont="1" applyAlignment="1">
      <alignment wrapText="1"/>
    </xf>
    <xf numFmtId="0" fontId="2" fillId="0" borderId="0" xfId="1" applyFont="1" applyAlignment="1">
      <alignment horizontal="right"/>
    </xf>
    <xf numFmtId="164" fontId="2" fillId="0" borderId="1" xfId="2" applyFont="1" applyBorder="1"/>
    <xf numFmtId="0" fontId="2" fillId="0" borderId="0" xfId="1" applyFont="1"/>
    <xf numFmtId="0" fontId="3" fillId="0" borderId="0" xfId="1" applyFont="1"/>
    <xf numFmtId="164" fontId="2" fillId="0" borderId="0" xfId="2" applyFont="1"/>
    <xf numFmtId="0" fontId="4" fillId="0" borderId="0" xfId="1" applyFont="1" applyAlignment="1">
      <alignment horizontal="center"/>
    </xf>
    <xf numFmtId="0" fontId="4" fillId="0" borderId="0" xfId="1" applyFont="1" applyAlignment="1">
      <alignment wrapText="1"/>
    </xf>
    <xf numFmtId="0" fontId="4" fillId="0" borderId="0" xfId="1" applyFont="1" applyAlignment="1">
      <alignment horizontal="right"/>
    </xf>
    <xf numFmtId="164" fontId="4" fillId="0" borderId="0" xfId="2" applyFont="1"/>
    <xf numFmtId="0" fontId="4" fillId="0" borderId="0" xfId="1" applyFont="1"/>
    <xf numFmtId="164" fontId="4" fillId="0" borderId="0" xfId="2" applyFont="1" applyAlignment="1">
      <alignment horizontal="center"/>
    </xf>
    <xf numFmtId="0" fontId="2" fillId="0" borderId="1" xfId="1" applyFont="1" applyBorder="1" applyAlignment="1">
      <alignment horizontal="center"/>
    </xf>
    <xf numFmtId="0" fontId="5" fillId="0" borderId="2" xfId="1" applyFont="1" applyBorder="1" applyAlignment="1">
      <alignment wrapText="1"/>
    </xf>
    <xf numFmtId="0" fontId="2" fillId="0" borderId="3" xfId="1" applyFont="1" applyBorder="1" applyAlignment="1">
      <alignment horizontal="right"/>
    </xf>
    <xf numFmtId="0" fontId="2" fillId="0" borderId="1" xfId="1" applyFont="1" applyBorder="1"/>
    <xf numFmtId="164" fontId="2" fillId="0" borderId="2" xfId="2" applyFont="1" applyBorder="1"/>
    <xf numFmtId="164" fontId="2" fillId="0" borderId="4" xfId="2" applyFont="1" applyBorder="1"/>
    <xf numFmtId="0" fontId="2" fillId="0" borderId="2" xfId="1" applyFont="1" applyBorder="1"/>
    <xf numFmtId="0" fontId="5" fillId="0" borderId="0" xfId="1" applyFont="1" applyAlignment="1">
      <alignment wrapText="1"/>
    </xf>
    <xf numFmtId="0" fontId="6" fillId="0" borderId="0" xfId="1" applyFont="1" applyAlignment="1">
      <alignment wrapText="1"/>
    </xf>
    <xf numFmtId="0" fontId="3" fillId="0" borderId="0" xfId="1" applyFont="1" applyAlignment="1">
      <alignment wrapText="1"/>
    </xf>
    <xf numFmtId="0" fontId="6" fillId="0" borderId="2" xfId="1" applyFont="1" applyBorder="1" applyAlignment="1">
      <alignment wrapText="1"/>
    </xf>
    <xf numFmtId="0" fontId="2" fillId="0" borderId="2" xfId="1" applyFont="1" applyBorder="1" applyAlignment="1">
      <alignment wrapText="1"/>
    </xf>
    <xf numFmtId="164" fontId="2" fillId="0" borderId="5" xfId="2" applyFont="1" applyBorder="1"/>
    <xf numFmtId="14" fontId="3" fillId="0" borderId="1" xfId="1" applyNumberFormat="1" applyFont="1" applyBorder="1" applyAlignment="1">
      <alignment horizontal="center"/>
    </xf>
    <xf numFmtId="0" fontId="2" fillId="2" borderId="0" xfId="1" applyFont="1" applyFill="1"/>
    <xf numFmtId="164" fontId="2" fillId="0" borderId="6" xfId="2" applyFont="1" applyBorder="1"/>
    <xf numFmtId="0" fontId="7" fillId="0" borderId="1" xfId="1" applyFont="1" applyBorder="1" applyAlignment="1">
      <alignment horizontal="center"/>
    </xf>
    <xf numFmtId="0" fontId="7" fillId="0" borderId="2" xfId="1" applyFont="1" applyBorder="1"/>
    <xf numFmtId="0" fontId="7" fillId="0" borderId="3" xfId="1" applyFont="1" applyBorder="1" applyAlignment="1">
      <alignment horizontal="right"/>
    </xf>
    <xf numFmtId="0" fontId="7" fillId="0" borderId="1" xfId="1" applyFont="1" applyBorder="1"/>
    <xf numFmtId="0" fontId="7" fillId="0" borderId="1" xfId="1" applyFont="1" applyBorder="1" applyAlignment="1">
      <alignment wrapText="1"/>
    </xf>
    <xf numFmtId="0" fontId="8" fillId="0" borderId="1" xfId="1" applyFont="1" applyBorder="1"/>
    <xf numFmtId="164" fontId="9" fillId="0" borderId="6" xfId="2" applyFont="1" applyBorder="1" applyAlignment="1">
      <alignment horizontal="right"/>
    </xf>
    <xf numFmtId="164" fontId="9" fillId="0" borderId="7" xfId="2" applyFont="1" applyBorder="1"/>
    <xf numFmtId="0" fontId="10" fillId="0" borderId="8" xfId="1" applyFont="1" applyBorder="1"/>
    <xf numFmtId="0" fontId="7" fillId="0" borderId="0" xfId="1" applyFont="1"/>
    <xf numFmtId="0" fontId="10" fillId="0" borderId="0" xfId="1" applyFont="1"/>
    <xf numFmtId="0" fontId="10" fillId="0" borderId="1" xfId="1" applyFont="1" applyBorder="1" applyAlignment="1">
      <alignment horizontal="center"/>
    </xf>
    <xf numFmtId="0" fontId="10" fillId="0" borderId="2" xfId="1" applyFont="1" applyBorder="1"/>
    <xf numFmtId="0" fontId="10" fillId="0" borderId="3" xfId="1" applyFont="1" applyBorder="1" applyAlignment="1">
      <alignment horizontal="right"/>
    </xf>
    <xf numFmtId="0" fontId="10" fillId="0" borderId="1" xfId="1" applyFont="1" applyBorder="1"/>
    <xf numFmtId="0" fontId="10" fillId="0" borderId="1" xfId="1" applyFont="1" applyBorder="1" applyAlignment="1">
      <alignment horizontal="right" wrapText="1"/>
    </xf>
    <xf numFmtId="164" fontId="8" fillId="0" borderId="2" xfId="2" applyFont="1" applyBorder="1" applyAlignment="1">
      <alignment horizontal="right"/>
    </xf>
    <xf numFmtId="164" fontId="8" fillId="0" borderId="9" xfId="2" applyFont="1" applyBorder="1" applyAlignment="1">
      <alignment horizontal="right"/>
    </xf>
    <xf numFmtId="164" fontId="7" fillId="0" borderId="0" xfId="2" applyFont="1"/>
    <xf numFmtId="0" fontId="10" fillId="0" borderId="0" xfId="1" applyFont="1" applyAlignment="1">
      <alignment horizontal="center"/>
    </xf>
    <xf numFmtId="0" fontId="8" fillId="0" borderId="0" xfId="1" applyFont="1"/>
    <xf numFmtId="0" fontId="10" fillId="0" borderId="0" xfId="1" applyFont="1" applyAlignment="1">
      <alignment horizontal="right"/>
    </xf>
    <xf numFmtId="0" fontId="10" fillId="0" borderId="0" xfId="1" applyFont="1" applyAlignment="1">
      <alignment horizontal="right" wrapText="1"/>
    </xf>
    <xf numFmtId="164" fontId="8" fillId="0" borderId="0" xfId="2" applyFont="1" applyAlignment="1">
      <alignment horizontal="right"/>
    </xf>
    <xf numFmtId="0" fontId="7" fillId="0" borderId="0" xfId="1" applyFont="1" applyAlignment="1">
      <alignment horizontal="center"/>
    </xf>
    <xf numFmtId="0" fontId="7" fillId="0" borderId="0" xfId="1" applyFont="1" applyAlignment="1">
      <alignment horizontal="right"/>
    </xf>
    <xf numFmtId="0" fontId="7" fillId="0" borderId="0" xfId="1" applyFont="1" applyAlignment="1">
      <alignment wrapText="1"/>
    </xf>
    <xf numFmtId="164" fontId="8" fillId="0" borderId="0" xfId="2" applyFont="1"/>
    <xf numFmtId="0" fontId="9" fillId="0" borderId="0" xfId="1" applyFont="1"/>
    <xf numFmtId="164" fontId="9" fillId="0" borderId="0" xfId="2" applyFont="1" applyAlignment="1">
      <alignment horizontal="right"/>
    </xf>
    <xf numFmtId="0" fontId="7" fillId="0" borderId="0" xfId="1" applyFont="1" applyAlignment="1">
      <alignment horizontal="left" wrapText="1"/>
    </xf>
    <xf numFmtId="0" fontId="8" fillId="0" borderId="0" xfId="1" quotePrefix="1" applyFont="1" applyAlignment="1">
      <alignment horizontal="center"/>
    </xf>
    <xf numFmtId="14" fontId="2" fillId="0" borderId="1" xfId="1" applyNumberFormat="1" applyFont="1" applyBorder="1" applyAlignment="1">
      <alignment horizontal="center"/>
    </xf>
    <xf numFmtId="0" fontId="2" fillId="0" borderId="2" xfId="1" quotePrefix="1" applyFont="1" applyBorder="1" applyAlignment="1">
      <alignment wrapText="1"/>
    </xf>
    <xf numFmtId="0" fontId="2" fillId="0" borderId="1" xfId="1" applyFont="1" applyBorder="1" applyAlignment="1">
      <alignment horizontal="center" vertical="center"/>
    </xf>
    <xf numFmtId="0" fontId="3" fillId="0" borderId="3" xfId="1" applyFont="1" applyBorder="1" applyAlignment="1">
      <alignment horizontal="right"/>
    </xf>
    <xf numFmtId="164" fontId="3" fillId="0" borderId="1" xfId="2" applyFont="1" applyBorder="1"/>
    <xf numFmtId="0" fontId="3" fillId="0" borderId="1" xfId="1" applyFont="1" applyBorder="1"/>
    <xf numFmtId="164" fontId="3" fillId="0" borderId="2" xfId="2" applyFont="1" applyBorder="1"/>
    <xf numFmtId="164" fontId="3" fillId="0" borderId="4" xfId="2" applyFont="1" applyBorder="1"/>
    <xf numFmtId="0" fontId="3" fillId="0" borderId="2" xfId="1" applyFont="1" applyBorder="1"/>
    <xf numFmtId="164" fontId="3" fillId="0" borderId="3" xfId="2" applyFont="1" applyBorder="1" applyAlignment="1">
      <alignment horizontal="right"/>
    </xf>
    <xf numFmtId="164" fontId="3" fillId="0" borderId="0" xfId="2" applyFont="1"/>
    <xf numFmtId="0" fontId="3" fillId="0" borderId="1" xfId="1" applyFont="1" applyBorder="1" applyAlignment="1">
      <alignment horizontal="center"/>
    </xf>
    <xf numFmtId="0" fontId="3" fillId="0" borderId="2" xfId="1" applyFont="1" applyBorder="1" applyAlignment="1">
      <alignment wrapText="1"/>
    </xf>
    <xf numFmtId="0" fontId="2" fillId="0" borderId="1" xfId="1" applyFont="1" applyBorder="1" applyAlignment="1">
      <alignment horizontal="center" vertical="center" wrapText="1"/>
    </xf>
    <xf numFmtId="0" fontId="2" fillId="0" borderId="1" xfId="1" applyFont="1" applyBorder="1" applyAlignment="1">
      <alignment horizontal="center" wrapText="1"/>
    </xf>
    <xf numFmtId="164" fontId="2" fillId="0" borderId="3" xfId="2" applyFont="1" applyBorder="1" applyAlignment="1">
      <alignment horizontal="right"/>
    </xf>
    <xf numFmtId="0" fontId="3" fillId="0" borderId="1" xfId="1" applyFont="1" applyBorder="1" applyAlignment="1">
      <alignment horizontal="center" wrapText="1"/>
    </xf>
    <xf numFmtId="0" fontId="11" fillId="0" borderId="2" xfId="1" applyFont="1" applyBorder="1" applyAlignment="1">
      <alignment wrapText="1"/>
    </xf>
    <xf numFmtId="0" fontId="6" fillId="0" borderId="1" xfId="1" applyFont="1" applyBorder="1" applyAlignment="1">
      <alignment wrapText="1"/>
    </xf>
    <xf numFmtId="0" fontId="2" fillId="0" borderId="1" xfId="1" applyFont="1" applyBorder="1" applyAlignment="1">
      <alignment horizontal="right"/>
    </xf>
    <xf numFmtId="0" fontId="2" fillId="0" borderId="1" xfId="1" applyFont="1" applyBorder="1" applyAlignment="1">
      <alignment wrapText="1"/>
    </xf>
    <xf numFmtId="164" fontId="2" fillId="0" borderId="1" xfId="2" applyFont="1" applyBorder="1" applyAlignment="1">
      <alignment horizontal="right"/>
    </xf>
    <xf numFmtId="164" fontId="3" fillId="0" borderId="2" xfId="2" applyFont="1" applyBorder="1" applyAlignment="1">
      <alignment wrapText="1"/>
    </xf>
    <xf numFmtId="0" fontId="2" fillId="2" borderId="1" xfId="1" applyFont="1" applyFill="1" applyBorder="1"/>
    <xf numFmtId="164" fontId="12" fillId="0" borderId="4" xfId="2" applyFont="1" applyBorder="1"/>
    <xf numFmtId="0" fontId="12" fillId="0" borderId="2" xfId="1" applyFont="1" applyBorder="1"/>
    <xf numFmtId="0" fontId="12" fillId="0" borderId="0" xfId="1" applyFont="1"/>
    <xf numFmtId="0" fontId="12" fillId="2" borderId="0" xfId="1" applyFont="1" applyFill="1"/>
    <xf numFmtId="164" fontId="2" fillId="0" borderId="2" xfId="2" applyFont="1" applyBorder="1" applyAlignment="1">
      <alignment wrapText="1"/>
    </xf>
    <xf numFmtId="164" fontId="2" fillId="0" borderId="2" xfId="2" quotePrefix="1" applyFont="1" applyBorder="1" applyAlignment="1">
      <alignment horizontal="left" wrapText="1"/>
    </xf>
    <xf numFmtId="0" fontId="11" fillId="0" borderId="0" xfId="3" applyFont="1"/>
    <xf numFmtId="0" fontId="2" fillId="0" borderId="2" xfId="1" applyFont="1" applyBorder="1" applyAlignment="1">
      <alignment horizontal="left" wrapText="1"/>
    </xf>
    <xf numFmtId="0" fontId="8" fillId="0" borderId="2" xfId="1" applyFont="1" applyBorder="1"/>
    <xf numFmtId="0" fontId="9" fillId="0" borderId="2" xfId="1" applyFont="1" applyBorder="1"/>
    <xf numFmtId="0" fontId="9" fillId="0" borderId="1" xfId="1" applyFont="1" applyBorder="1" applyAlignment="1">
      <alignment vertical="center"/>
    </xf>
    <xf numFmtId="0" fontId="9" fillId="0" borderId="0" xfId="1" applyFont="1" applyAlignment="1">
      <alignment vertical="center"/>
    </xf>
    <xf numFmtId="0" fontId="7" fillId="0" borderId="3" xfId="1" applyFont="1" applyBorder="1" applyAlignment="1">
      <alignment horizontal="center"/>
    </xf>
    <xf numFmtId="0" fontId="8" fillId="0" borderId="2" xfId="1" quotePrefix="1" applyFont="1" applyBorder="1" applyAlignment="1">
      <alignment horizontal="left" wrapText="1"/>
    </xf>
    <xf numFmtId="0" fontId="8" fillId="0" borderId="3" xfId="1" applyFont="1" applyBorder="1"/>
    <xf numFmtId="164" fontId="8" fillId="0" borderId="3" xfId="2" applyFont="1" applyBorder="1" applyAlignment="1">
      <alignment horizontal="right"/>
    </xf>
    <xf numFmtId="164" fontId="8" fillId="0" borderId="6" xfId="2" applyFont="1" applyBorder="1" applyAlignment="1">
      <alignment horizontal="right"/>
    </xf>
    <xf numFmtId="0" fontId="8" fillId="0" borderId="0" xfId="1" applyFont="1" applyAlignment="1">
      <alignment wrapText="1"/>
    </xf>
    <xf numFmtId="164" fontId="8" fillId="0" borderId="10" xfId="2" applyFont="1" applyBorder="1"/>
    <xf numFmtId="0" fontId="8" fillId="0" borderId="3" xfId="1" applyFont="1" applyBorder="1" applyAlignment="1">
      <alignment horizontal="right"/>
    </xf>
    <xf numFmtId="0" fontId="9" fillId="0" borderId="2" xfId="1" applyFont="1" applyBorder="1" applyAlignment="1">
      <alignment horizontal="right" wrapText="1"/>
    </xf>
    <xf numFmtId="164" fontId="9" fillId="0" borderId="11" xfId="2" applyFont="1" applyBorder="1"/>
    <xf numFmtId="0" fontId="10" fillId="0" borderId="12" xfId="1" applyFont="1" applyBorder="1"/>
    <xf numFmtId="0" fontId="2" fillId="0" borderId="3" xfId="1" applyFont="1" applyBorder="1" applyAlignment="1">
      <alignment horizontal="center"/>
    </xf>
    <xf numFmtId="164" fontId="2" fillId="0" borderId="3" xfId="2" applyFont="1" applyBorder="1"/>
    <xf numFmtId="164" fontId="2" fillId="0" borderId="10" xfId="2" applyFont="1" applyBorder="1"/>
    <xf numFmtId="0" fontId="3" fillId="0" borderId="0" xfId="1" applyFont="1" applyAlignment="1">
      <alignment horizontal="center"/>
    </xf>
    <xf numFmtId="0" fontId="3" fillId="0" borderId="0" xfId="1" applyFont="1" applyAlignment="1">
      <alignment horizontal="right"/>
    </xf>
    <xf numFmtId="0" fontId="8" fillId="0" borderId="0" xfId="1" quotePrefix="1" applyFont="1" applyAlignment="1">
      <alignment horizontal="center" wrapText="1"/>
    </xf>
    <xf numFmtId="0" fontId="9" fillId="0" borderId="0" xfId="1" applyFont="1" applyAlignment="1">
      <alignment horizontal="center"/>
    </xf>
    <xf numFmtId="0" fontId="9" fillId="0" borderId="0" xfId="1" quotePrefix="1" applyFont="1" applyAlignment="1">
      <alignment horizontal="left" wrapText="1"/>
    </xf>
    <xf numFmtId="164" fontId="9" fillId="0" borderId="0" xfId="2" applyFont="1" applyAlignment="1">
      <alignment horizontal="center"/>
    </xf>
    <xf numFmtId="0" fontId="8" fillId="0" borderId="3" xfId="1" applyFont="1" applyBorder="1" applyAlignment="1">
      <alignment horizontal="center"/>
    </xf>
    <xf numFmtId="165" fontId="2" fillId="0" borderId="1" xfId="2" applyNumberFormat="1" applyFont="1" applyBorder="1"/>
    <xf numFmtId="1" fontId="2" fillId="0" borderId="1" xfId="1" applyNumberFormat="1" applyFont="1" applyBorder="1" applyAlignment="1">
      <alignment horizontal="center"/>
    </xf>
    <xf numFmtId="0" fontId="9" fillId="0" borderId="2" xfId="1" applyFont="1" applyBorder="1" applyAlignment="1">
      <alignment horizontal="right"/>
    </xf>
    <xf numFmtId="164" fontId="12" fillId="0" borderId="0" xfId="2" applyFont="1"/>
    <xf numFmtId="0" fontId="6" fillId="0" borderId="2" xfId="1" quotePrefix="1" applyFont="1" applyBorder="1" applyAlignment="1">
      <alignment wrapText="1"/>
    </xf>
    <xf numFmtId="1" fontId="7" fillId="0" borderId="1" xfId="1" applyNumberFormat="1" applyFont="1" applyBorder="1" applyAlignment="1">
      <alignment horizontal="center"/>
    </xf>
    <xf numFmtId="1" fontId="10" fillId="0" borderId="1" xfId="1" applyNumberFormat="1" applyFont="1" applyBorder="1" applyAlignment="1">
      <alignment horizontal="center"/>
    </xf>
    <xf numFmtId="1" fontId="10" fillId="0" borderId="0" xfId="1" applyNumberFormat="1" applyFont="1" applyAlignment="1">
      <alignment horizontal="center"/>
    </xf>
    <xf numFmtId="0" fontId="1" fillId="0" borderId="2" xfId="1" applyBorder="1" applyAlignment="1">
      <alignment wrapText="1"/>
    </xf>
    <xf numFmtId="0" fontId="2" fillId="3" borderId="0" xfId="1" applyFont="1" applyFill="1"/>
    <xf numFmtId="1" fontId="2" fillId="0" borderId="1" xfId="1" applyNumberFormat="1" applyFont="1" applyBorder="1"/>
    <xf numFmtId="0" fontId="8" fillId="0" borderId="0" xfId="1" applyFont="1" applyAlignment="1">
      <alignment horizontal="center"/>
    </xf>
    <xf numFmtId="165" fontId="8" fillId="0" borderId="0" xfId="1" applyNumberFormat="1" applyFont="1"/>
    <xf numFmtId="0" fontId="2" fillId="0" borderId="2" xfId="1" applyFont="1" applyBorder="1" applyAlignment="1">
      <alignment horizontal="center"/>
    </xf>
    <xf numFmtId="0" fontId="2" fillId="0" borderId="3" xfId="1" applyFont="1" applyBorder="1"/>
    <xf numFmtId="14" fontId="2" fillId="0" borderId="0" xfId="1" applyNumberFormat="1" applyFont="1" applyAlignment="1">
      <alignment horizontal="center"/>
    </xf>
    <xf numFmtId="164" fontId="2" fillId="0" borderId="0" xfId="1" applyNumberFormat="1" applyFont="1"/>
    <xf numFmtId="164" fontId="8" fillId="0" borderId="13" xfId="2" applyFont="1" applyBorder="1"/>
    <xf numFmtId="0" fontId="9" fillId="0" borderId="2" xfId="1" quotePrefix="1" applyFont="1" applyBorder="1" applyAlignment="1">
      <alignment horizontal="right" wrapText="1"/>
    </xf>
    <xf numFmtId="0" fontId="9" fillId="0" borderId="3" xfId="1" applyFont="1" applyBorder="1"/>
    <xf numFmtId="0" fontId="10" fillId="0" borderId="0" xfId="1" applyFont="1" applyAlignment="1">
      <alignment wrapText="1"/>
    </xf>
    <xf numFmtId="164" fontId="9" fillId="0" borderId="10" xfId="2" applyFont="1" applyBorder="1"/>
    <xf numFmtId="164" fontId="10" fillId="0" borderId="0" xfId="2" applyFont="1"/>
    <xf numFmtId="0" fontId="8" fillId="0" borderId="0" xfId="1" quotePrefix="1" applyFont="1" applyAlignment="1">
      <alignment horizontal="left" wrapText="1"/>
    </xf>
    <xf numFmtId="0" fontId="8" fillId="0" borderId="0" xfId="1" quotePrefix="1" applyFont="1" applyAlignment="1">
      <alignment horizontal="right" wrapText="1"/>
    </xf>
    <xf numFmtId="0" fontId="9" fillId="0" borderId="3" xfId="1" applyFont="1" applyBorder="1" applyAlignment="1">
      <alignment horizontal="center"/>
    </xf>
    <xf numFmtId="0" fontId="9" fillId="0" borderId="0" xfId="1" quotePrefix="1" applyFont="1" applyAlignment="1">
      <alignment horizontal="right" wrapText="1"/>
    </xf>
    <xf numFmtId="0" fontId="8" fillId="0" borderId="2" xfId="1" applyFont="1" applyBorder="1" applyAlignment="1">
      <alignment horizontal="left" wrapText="1"/>
    </xf>
    <xf numFmtId="0" fontId="14" fillId="0" borderId="1" xfId="0" applyFont="1" applyBorder="1"/>
    <xf numFmtId="4" fontId="14" fillId="2" borderId="1" xfId="0" applyNumberFormat="1" applyFont="1" applyFill="1" applyBorder="1"/>
    <xf numFmtId="0" fontId="14" fillId="0" borderId="1" xfId="0" applyFont="1" applyFill="1" applyBorder="1"/>
    <xf numFmtId="0" fontId="14" fillId="0" borderId="3" xfId="0" applyFont="1" applyBorder="1" applyAlignment="1">
      <alignment horizontal="center"/>
    </xf>
    <xf numFmtId="0" fontId="14" fillId="2" borderId="3" xfId="0" applyFont="1" applyFill="1" applyBorder="1" applyAlignment="1">
      <alignment horizontal="center"/>
    </xf>
    <xf numFmtId="9" fontId="14" fillId="0" borderId="3" xfId="0" applyNumberFormat="1" applyFont="1" applyBorder="1" applyAlignment="1">
      <alignment horizontal="center"/>
    </xf>
    <xf numFmtId="0" fontId="14" fillId="0" borderId="3" xfId="0" applyFont="1" applyFill="1" applyBorder="1" applyAlignment="1">
      <alignment horizontal="center"/>
    </xf>
    <xf numFmtId="0" fontId="5" fillId="0" borderId="2" xfId="0" applyFont="1" applyBorder="1" applyAlignment="1">
      <alignment wrapText="1"/>
    </xf>
    <xf numFmtId="0" fontId="15" fillId="0" borderId="2" xfId="0" applyFont="1" applyBorder="1" applyAlignment="1">
      <alignment wrapText="1"/>
    </xf>
    <xf numFmtId="0" fontId="15" fillId="4" borderId="2" xfId="0" applyFont="1" applyFill="1" applyBorder="1" applyAlignment="1">
      <alignment wrapText="1"/>
    </xf>
    <xf numFmtId="0" fontId="4" fillId="0" borderId="2" xfId="0" applyFont="1" applyBorder="1" applyAlignment="1">
      <alignment wrapText="1"/>
    </xf>
    <xf numFmtId="0" fontId="15" fillId="0" borderId="2" xfId="0" applyFont="1" applyFill="1" applyBorder="1" applyAlignment="1">
      <alignment wrapText="1"/>
    </xf>
    <xf numFmtId="0" fontId="15" fillId="0" borderId="0" xfId="0" applyFont="1" applyBorder="1"/>
    <xf numFmtId="0" fontId="15" fillId="4" borderId="0" xfId="0" applyFont="1" applyFill="1" applyBorder="1"/>
    <xf numFmtId="0" fontId="15" fillId="0" borderId="0" xfId="0" applyFont="1" applyFill="1" applyBorder="1"/>
    <xf numFmtId="0" fontId="3" fillId="0" borderId="0" xfId="1" applyFont="1" applyBorder="1" applyAlignment="1">
      <alignment horizontal="right"/>
    </xf>
    <xf numFmtId="0" fontId="7" fillId="0" borderId="0" xfId="1" applyFont="1" applyBorder="1" applyAlignment="1">
      <alignment horizontal="right"/>
    </xf>
    <xf numFmtId="164" fontId="3" fillId="0" borderId="3" xfId="2" applyFont="1" applyBorder="1"/>
    <xf numFmtId="9" fontId="2" fillId="0" borderId="1" xfId="1" applyNumberFormat="1" applyFont="1" applyBorder="1"/>
    <xf numFmtId="164" fontId="3" fillId="0" borderId="0" xfId="2" applyFont="1" applyBorder="1"/>
    <xf numFmtId="164" fontId="2" fillId="0" borderId="0" xfId="2" applyFont="1" applyBorder="1"/>
    <xf numFmtId="164" fontId="8" fillId="0" borderId="14" xfId="2" applyFont="1" applyBorder="1" applyAlignment="1">
      <alignment horizontal="right"/>
    </xf>
    <xf numFmtId="0" fontId="8" fillId="0" borderId="2" xfId="1" quotePrefix="1" applyFont="1" applyBorder="1" applyAlignment="1">
      <alignment horizontal="center"/>
    </xf>
    <xf numFmtId="0" fontId="9" fillId="0" borderId="0" xfId="1" applyFont="1" applyBorder="1" applyAlignment="1">
      <alignment horizontal="right" wrapText="1"/>
    </xf>
    <xf numFmtId="164" fontId="9" fillId="0" borderId="0" xfId="2" applyFont="1" applyBorder="1"/>
    <xf numFmtId="0" fontId="2" fillId="0" borderId="0" xfId="1" applyFont="1" applyBorder="1" applyAlignment="1">
      <alignment horizontal="right"/>
    </xf>
    <xf numFmtId="0" fontId="2" fillId="0" borderId="0" xfId="1" applyFont="1" applyBorder="1" applyAlignment="1">
      <alignment horizontal="center"/>
    </xf>
    <xf numFmtId="0" fontId="2" fillId="0" borderId="0" xfId="1" applyFont="1" applyBorder="1" applyAlignment="1">
      <alignment wrapText="1"/>
    </xf>
    <xf numFmtId="0" fontId="10" fillId="0" borderId="0" xfId="1" applyFont="1" applyBorder="1"/>
    <xf numFmtId="0" fontId="2" fillId="0" borderId="0" xfId="1" applyFont="1" applyBorder="1"/>
    <xf numFmtId="164" fontId="7" fillId="0" borderId="0" xfId="2" applyFont="1" applyBorder="1"/>
    <xf numFmtId="164" fontId="7" fillId="0" borderId="2" xfId="2" applyFont="1" applyBorder="1"/>
    <xf numFmtId="0" fontId="2" fillId="2" borderId="0" xfId="1" applyFont="1" applyFill="1" applyBorder="1"/>
  </cellXfs>
  <cellStyles count="4">
    <cellStyle name="Comma 2" xfId="2"/>
    <cellStyle name="Hyperlink 2" xfId="3"/>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mmadiba@lodemann.co.za" TargetMode="External"/><Relationship Id="rId2" Type="http://schemas.openxmlformats.org/officeDocument/2006/relationships/hyperlink" Target="mailto:mmadiba@lodemann.co.za" TargetMode="External"/><Relationship Id="rId1" Type="http://schemas.openxmlformats.org/officeDocument/2006/relationships/hyperlink" Target="mailto:mmadiba@lodemann.co.za" TargetMode="External"/><Relationship Id="rId6" Type="http://schemas.openxmlformats.org/officeDocument/2006/relationships/printerSettings" Target="../printerSettings/printerSettings1.bin"/><Relationship Id="rId5" Type="http://schemas.openxmlformats.org/officeDocument/2006/relationships/hyperlink" Target="mailto:mmadiba@lodemann.co.za" TargetMode="External"/><Relationship Id="rId4" Type="http://schemas.openxmlformats.org/officeDocument/2006/relationships/hyperlink" Target="mailto:mmadiba@lodemann.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V7939"/>
  <sheetViews>
    <sheetView tabSelected="1" view="pageBreakPreview" topLeftCell="A2396" zoomScale="70" zoomScaleNormal="70" zoomScaleSheetLayoutView="70" workbookViewId="0">
      <selection activeCell="K2411" sqref="K2411"/>
    </sheetView>
  </sheetViews>
  <sheetFormatPr defaultColWidth="9.1796875" defaultRowHeight="17.5" x14ac:dyDescent="0.35"/>
  <cols>
    <col min="1" max="1" width="9.1796875" style="5"/>
    <col min="2" max="2" width="15.453125" style="1" bestFit="1" customWidth="1"/>
    <col min="3" max="3" width="77.54296875" style="2" customWidth="1"/>
    <col min="4" max="4" width="12.54296875" style="3" customWidth="1"/>
    <col min="5" max="9" width="19.81640625" style="4" hidden="1" customWidth="1"/>
    <col min="10" max="10" width="19.81640625" style="5" hidden="1" customWidth="1"/>
    <col min="11" max="11" width="19.81640625" style="5" customWidth="1"/>
    <col min="12" max="12" width="18.36328125" style="7" bestFit="1" customWidth="1"/>
    <col min="13" max="13" width="23.81640625" style="7" customWidth="1"/>
    <col min="14" max="14" width="4.54296875" style="20" customWidth="1"/>
    <col min="15" max="15" width="9.1796875" style="5"/>
    <col min="16" max="16" width="9.26953125" style="5" bestFit="1" customWidth="1"/>
    <col min="17" max="17" width="9.1796875" style="5"/>
    <col min="18" max="18" width="19.54296875" style="5" bestFit="1" customWidth="1"/>
    <col min="19" max="16384" width="9.1796875" style="5"/>
  </cols>
  <sheetData>
    <row r="1" spans="2:22" ht="18" x14ac:dyDescent="0.4">
      <c r="K1" s="6" t="s">
        <v>0</v>
      </c>
      <c r="N1" s="5"/>
    </row>
    <row r="2" spans="2:22" ht="18" x14ac:dyDescent="0.4">
      <c r="K2" s="6" t="s">
        <v>1157</v>
      </c>
      <c r="N2" s="5"/>
    </row>
    <row r="3" spans="2:22" ht="18" x14ac:dyDescent="0.4">
      <c r="K3" s="6" t="s">
        <v>1102</v>
      </c>
      <c r="N3" s="5"/>
    </row>
    <row r="4" spans="2:22" s="7" customFormat="1" ht="18" x14ac:dyDescent="0.4">
      <c r="B4" s="8"/>
      <c r="C4" s="9" t="s">
        <v>1</v>
      </c>
      <c r="D4" s="10"/>
      <c r="E4" s="11"/>
      <c r="F4" s="11"/>
      <c r="G4" s="11"/>
      <c r="H4" s="11"/>
      <c r="I4" s="11"/>
      <c r="J4" s="12"/>
      <c r="K4" s="12"/>
      <c r="L4" s="11"/>
      <c r="M4" s="11"/>
      <c r="N4" s="5"/>
      <c r="O4" s="5"/>
      <c r="P4" s="5"/>
      <c r="Q4" s="5"/>
      <c r="R4" s="5"/>
      <c r="S4" s="5"/>
      <c r="T4" s="5"/>
      <c r="U4" s="5"/>
      <c r="V4" s="5"/>
    </row>
    <row r="5" spans="2:22" s="7" customFormat="1" ht="18" x14ac:dyDescent="0.4">
      <c r="B5" s="8" t="s">
        <v>2</v>
      </c>
      <c r="D5" s="10" t="s">
        <v>3</v>
      </c>
      <c r="E5" s="11" t="s">
        <v>4</v>
      </c>
      <c r="F5" s="11" t="s">
        <v>4</v>
      </c>
      <c r="G5" s="11" t="s">
        <v>4</v>
      </c>
      <c r="H5" s="11" t="s">
        <v>4</v>
      </c>
      <c r="I5" s="11" t="s">
        <v>4</v>
      </c>
      <c r="J5" s="12"/>
      <c r="K5" s="8" t="s">
        <v>5</v>
      </c>
      <c r="L5" s="13" t="s">
        <v>6</v>
      </c>
      <c r="M5" s="13" t="s">
        <v>7</v>
      </c>
      <c r="N5" s="5"/>
      <c r="O5" s="5"/>
      <c r="P5" s="5"/>
      <c r="Q5" s="5"/>
      <c r="R5" s="5"/>
      <c r="S5" s="5"/>
      <c r="T5" s="5"/>
      <c r="U5" s="5"/>
      <c r="V5" s="5"/>
    </row>
    <row r="6" spans="2:22" s="7" customFormat="1" ht="18" x14ac:dyDescent="0.4">
      <c r="B6" s="14"/>
      <c r="C6" s="15" t="s">
        <v>8</v>
      </c>
      <c r="D6" s="16"/>
      <c r="E6" s="4" t="s">
        <v>9</v>
      </c>
      <c r="F6" s="4" t="s">
        <v>10</v>
      </c>
      <c r="G6" s="4" t="s">
        <v>11</v>
      </c>
      <c r="H6" s="4" t="s">
        <v>12</v>
      </c>
      <c r="I6" s="4" t="s">
        <v>13</v>
      </c>
      <c r="J6" s="17"/>
      <c r="K6" s="17"/>
      <c r="L6" s="18"/>
      <c r="M6" s="19"/>
      <c r="N6" s="20"/>
      <c r="O6" s="5"/>
      <c r="P6" s="5"/>
      <c r="Q6" s="5"/>
      <c r="R6" s="5"/>
      <c r="S6" s="5"/>
      <c r="T6" s="5"/>
      <c r="U6" s="5"/>
      <c r="V6" s="5"/>
    </row>
    <row r="7" spans="2:22" s="7" customFormat="1" ht="18" x14ac:dyDescent="0.4">
      <c r="B7" s="14"/>
      <c r="C7" s="21"/>
      <c r="D7" s="16"/>
      <c r="E7" s="4"/>
      <c r="F7" s="4"/>
      <c r="G7" s="4"/>
      <c r="H7" s="4"/>
      <c r="I7" s="4"/>
      <c r="J7" s="17"/>
      <c r="K7" s="17"/>
      <c r="L7" s="18"/>
      <c r="M7" s="19"/>
      <c r="N7" s="20"/>
      <c r="O7" s="5"/>
      <c r="P7" s="5"/>
      <c r="Q7" s="5"/>
      <c r="R7" s="5"/>
      <c r="S7" s="5"/>
      <c r="T7" s="5"/>
      <c r="U7" s="5"/>
      <c r="V7" s="5"/>
    </row>
    <row r="8" spans="2:22" s="7" customFormat="1" ht="18" x14ac:dyDescent="0.4">
      <c r="B8" s="14"/>
      <c r="C8" s="22" t="s">
        <v>14</v>
      </c>
      <c r="D8" s="16"/>
      <c r="E8" s="4"/>
      <c r="F8" s="4"/>
      <c r="G8" s="4"/>
      <c r="H8" s="4"/>
      <c r="I8" s="4"/>
      <c r="J8" s="17"/>
      <c r="K8" s="17"/>
      <c r="L8" s="18"/>
      <c r="M8" s="19"/>
      <c r="N8" s="20"/>
      <c r="O8" s="5"/>
      <c r="P8" s="5"/>
      <c r="Q8" s="5"/>
      <c r="R8" s="5"/>
      <c r="S8" s="5"/>
      <c r="T8" s="5"/>
      <c r="U8" s="5"/>
      <c r="V8" s="5"/>
    </row>
    <row r="9" spans="2:22" s="7" customFormat="1" ht="18" x14ac:dyDescent="0.4">
      <c r="B9" s="14"/>
      <c r="C9" s="23"/>
      <c r="D9" s="16"/>
      <c r="E9" s="4"/>
      <c r="F9" s="4"/>
      <c r="G9" s="4"/>
      <c r="H9" s="4"/>
      <c r="I9" s="4"/>
      <c r="J9" s="17"/>
      <c r="K9" s="17"/>
      <c r="L9" s="18"/>
      <c r="M9" s="19"/>
      <c r="N9" s="20"/>
      <c r="O9" s="5"/>
      <c r="P9" s="5"/>
      <c r="Q9" s="5"/>
      <c r="R9" s="5"/>
      <c r="S9" s="5"/>
      <c r="T9" s="5"/>
      <c r="U9" s="5"/>
      <c r="V9" s="5"/>
    </row>
    <row r="10" spans="2:22" s="7" customFormat="1" ht="18" x14ac:dyDescent="0.4">
      <c r="B10" s="14"/>
      <c r="C10" s="24" t="s">
        <v>1</v>
      </c>
      <c r="D10" s="16"/>
      <c r="E10" s="4">
        <v>0</v>
      </c>
      <c r="F10" s="4"/>
      <c r="G10" s="4"/>
      <c r="H10" s="4"/>
      <c r="I10" s="4"/>
      <c r="J10" s="17"/>
      <c r="K10" s="17"/>
      <c r="L10" s="18"/>
      <c r="M10" s="19"/>
      <c r="N10" s="20"/>
      <c r="O10" s="5"/>
      <c r="P10" s="5"/>
      <c r="Q10" s="5"/>
      <c r="R10" s="5"/>
      <c r="S10" s="5"/>
      <c r="T10" s="5"/>
      <c r="U10" s="5"/>
      <c r="V10" s="5"/>
    </row>
    <row r="11" spans="2:22" s="7" customFormat="1" ht="18" x14ac:dyDescent="0.4">
      <c r="B11" s="14"/>
      <c r="C11" s="24"/>
      <c r="D11" s="16"/>
      <c r="E11" s="4"/>
      <c r="F11" s="4"/>
      <c r="G11" s="4"/>
      <c r="H11" s="4"/>
      <c r="I11" s="4"/>
      <c r="J11" s="17"/>
      <c r="K11" s="17"/>
      <c r="L11" s="18"/>
      <c r="M11" s="19"/>
      <c r="N11" s="20"/>
      <c r="O11" s="5"/>
      <c r="P11" s="5"/>
      <c r="Q11" s="5"/>
      <c r="R11" s="5"/>
      <c r="S11" s="5"/>
      <c r="T11" s="5"/>
      <c r="U11" s="5"/>
      <c r="V11" s="5"/>
    </row>
    <row r="12" spans="2:22" s="7" customFormat="1" ht="18" x14ac:dyDescent="0.4">
      <c r="B12" s="14"/>
      <c r="C12" s="24" t="s">
        <v>15</v>
      </c>
      <c r="D12" s="16"/>
      <c r="E12" s="4">
        <v>0</v>
      </c>
      <c r="F12" s="4"/>
      <c r="G12" s="4"/>
      <c r="H12" s="4"/>
      <c r="I12" s="4"/>
      <c r="J12" s="17"/>
      <c r="K12" s="17"/>
      <c r="L12" s="18"/>
      <c r="M12" s="19"/>
      <c r="N12" s="20"/>
      <c r="O12" s="5"/>
      <c r="P12" s="5"/>
      <c r="Q12" s="5"/>
      <c r="R12" s="5"/>
      <c r="S12" s="5"/>
      <c r="T12" s="5"/>
      <c r="U12" s="5"/>
      <c r="V12" s="5"/>
    </row>
    <row r="13" spans="2:22" s="7" customFormat="1" ht="18" x14ac:dyDescent="0.4">
      <c r="B13" s="14"/>
      <c r="C13" s="24"/>
      <c r="D13" s="16"/>
      <c r="E13" s="4"/>
      <c r="F13" s="4"/>
      <c r="G13" s="4"/>
      <c r="H13" s="4"/>
      <c r="I13" s="4"/>
      <c r="J13" s="17"/>
      <c r="K13" s="17"/>
      <c r="L13" s="18"/>
      <c r="M13" s="19"/>
      <c r="N13" s="20"/>
      <c r="O13" s="5"/>
      <c r="P13" s="5"/>
      <c r="Q13" s="5"/>
      <c r="R13" s="5"/>
      <c r="S13" s="5"/>
      <c r="T13" s="5"/>
      <c r="U13" s="5"/>
      <c r="V13" s="5"/>
    </row>
    <row r="14" spans="2:22" s="7" customFormat="1" ht="18" x14ac:dyDescent="0.4">
      <c r="B14" s="14"/>
      <c r="C14" s="24" t="s">
        <v>16</v>
      </c>
      <c r="D14" s="16"/>
      <c r="E14" s="4">
        <v>0</v>
      </c>
      <c r="F14" s="4"/>
      <c r="G14" s="4"/>
      <c r="H14" s="4"/>
      <c r="I14" s="4"/>
      <c r="J14" s="17"/>
      <c r="K14" s="17"/>
      <c r="L14" s="18"/>
      <c r="M14" s="19"/>
      <c r="N14" s="20"/>
      <c r="O14" s="5"/>
      <c r="P14" s="5"/>
      <c r="Q14" s="5"/>
      <c r="R14" s="5"/>
      <c r="S14" s="5"/>
      <c r="T14" s="5"/>
      <c r="U14" s="5"/>
      <c r="V14" s="5"/>
    </row>
    <row r="15" spans="2:22" s="7" customFormat="1" x14ac:dyDescent="0.35">
      <c r="B15" s="14"/>
      <c r="C15" s="25"/>
      <c r="D15" s="16"/>
      <c r="E15" s="4"/>
      <c r="F15" s="4"/>
      <c r="G15" s="4"/>
      <c r="H15" s="4"/>
      <c r="I15" s="4"/>
      <c r="J15" s="17"/>
      <c r="K15" s="17"/>
      <c r="L15" s="18"/>
      <c r="M15" s="19"/>
      <c r="N15" s="20"/>
      <c r="O15" s="5"/>
      <c r="P15" s="5"/>
      <c r="Q15" s="5"/>
      <c r="R15" s="5"/>
      <c r="S15" s="5"/>
      <c r="T15" s="5"/>
      <c r="U15" s="5"/>
      <c r="V15" s="5"/>
    </row>
    <row r="16" spans="2:22" s="7" customFormat="1" ht="52.5" x14ac:dyDescent="0.35">
      <c r="B16" s="14"/>
      <c r="C16" s="25" t="s">
        <v>17</v>
      </c>
      <c r="D16" s="16"/>
      <c r="E16" s="4">
        <v>0</v>
      </c>
      <c r="F16" s="4"/>
      <c r="G16" s="4"/>
      <c r="H16" s="4"/>
      <c r="I16" s="4"/>
      <c r="J16" s="17"/>
      <c r="K16" s="17"/>
      <c r="L16" s="18"/>
      <c r="M16" s="19"/>
      <c r="N16" s="20"/>
      <c r="O16" s="5"/>
      <c r="P16" s="5"/>
      <c r="Q16" s="5"/>
      <c r="R16" s="5"/>
      <c r="S16" s="5"/>
      <c r="T16" s="5"/>
      <c r="U16" s="5"/>
      <c r="V16" s="5"/>
    </row>
    <row r="17" spans="2:22" x14ac:dyDescent="0.35">
      <c r="B17" s="14"/>
      <c r="C17" s="25"/>
      <c r="D17" s="16"/>
      <c r="E17" s="26"/>
      <c r="J17" s="17"/>
      <c r="K17" s="17"/>
      <c r="L17" s="18"/>
      <c r="M17" s="19"/>
    </row>
    <row r="18" spans="2:22" ht="18" x14ac:dyDescent="0.4">
      <c r="B18" s="14"/>
      <c r="C18" s="24" t="s">
        <v>1</v>
      </c>
      <c r="D18" s="16"/>
      <c r="E18" s="4">
        <v>0</v>
      </c>
      <c r="J18" s="17"/>
      <c r="K18" s="17"/>
      <c r="L18" s="18"/>
      <c r="M18" s="19"/>
    </row>
    <row r="19" spans="2:22" x14ac:dyDescent="0.35">
      <c r="B19" s="14"/>
      <c r="C19" s="25"/>
      <c r="D19" s="16"/>
      <c r="J19" s="17"/>
      <c r="K19" s="17"/>
      <c r="L19" s="18"/>
      <c r="M19" s="19"/>
    </row>
    <row r="20" spans="2:22" ht="118.5" customHeight="1" x14ac:dyDescent="0.35">
      <c r="B20" s="14"/>
      <c r="C20" s="25" t="s">
        <v>989</v>
      </c>
      <c r="D20" s="16"/>
      <c r="E20" s="4">
        <v>0</v>
      </c>
      <c r="J20" s="17"/>
      <c r="K20" s="17"/>
      <c r="L20" s="18"/>
      <c r="M20" s="19"/>
      <c r="R20" s="179"/>
    </row>
    <row r="21" spans="2:22" ht="100.5" customHeight="1" x14ac:dyDescent="0.35">
      <c r="B21" s="14"/>
      <c r="C21" s="25" t="s">
        <v>18</v>
      </c>
      <c r="D21" s="16"/>
      <c r="J21" s="17"/>
      <c r="K21" s="17"/>
      <c r="L21" s="18"/>
      <c r="M21" s="19"/>
    </row>
    <row r="22" spans="2:22" s="7" customFormat="1" x14ac:dyDescent="0.35">
      <c r="B22" s="14"/>
      <c r="C22" s="25"/>
      <c r="D22" s="16"/>
      <c r="E22" s="4"/>
      <c r="F22" s="4"/>
      <c r="G22" s="4"/>
      <c r="H22" s="4"/>
      <c r="I22" s="4"/>
      <c r="J22" s="17"/>
      <c r="K22" s="17"/>
      <c r="L22" s="18"/>
      <c r="M22" s="19"/>
      <c r="N22" s="20"/>
      <c r="O22" s="5"/>
      <c r="P22" s="5"/>
      <c r="Q22" s="5"/>
      <c r="R22" s="5"/>
      <c r="S22" s="5"/>
      <c r="T22" s="5"/>
      <c r="U22" s="5"/>
      <c r="V22" s="5"/>
    </row>
    <row r="23" spans="2:22" s="7" customFormat="1" ht="18" x14ac:dyDescent="0.4">
      <c r="B23" s="14"/>
      <c r="C23" s="24" t="s">
        <v>19</v>
      </c>
      <c r="D23" s="16"/>
      <c r="E23" s="4">
        <v>0</v>
      </c>
      <c r="F23" s="4"/>
      <c r="G23" s="4"/>
      <c r="H23" s="4"/>
      <c r="I23" s="4"/>
      <c r="J23" s="17"/>
      <c r="K23" s="17"/>
      <c r="L23" s="18"/>
      <c r="M23" s="19"/>
      <c r="N23" s="20"/>
      <c r="O23" s="5"/>
      <c r="P23" s="5"/>
      <c r="Q23" s="5"/>
      <c r="R23" s="5"/>
      <c r="S23" s="5"/>
      <c r="T23" s="5"/>
      <c r="U23" s="5"/>
      <c r="V23" s="5"/>
    </row>
    <row r="24" spans="2:22" s="7" customFormat="1" x14ac:dyDescent="0.35">
      <c r="B24" s="14"/>
      <c r="C24" s="25"/>
      <c r="D24" s="16"/>
      <c r="E24" s="4"/>
      <c r="F24" s="4"/>
      <c r="G24" s="4"/>
      <c r="H24" s="4"/>
      <c r="I24" s="4"/>
      <c r="J24" s="17"/>
      <c r="K24" s="17"/>
      <c r="L24" s="18"/>
      <c r="M24" s="19"/>
      <c r="N24" s="20"/>
      <c r="O24" s="5"/>
      <c r="P24" s="5"/>
      <c r="Q24" s="5"/>
      <c r="R24" s="5"/>
      <c r="S24" s="5"/>
      <c r="T24" s="5"/>
      <c r="U24" s="5"/>
      <c r="V24" s="5"/>
    </row>
    <row r="25" spans="2:22" s="7" customFormat="1" ht="95.25" customHeight="1" x14ac:dyDescent="0.35">
      <c r="B25" s="14"/>
      <c r="C25" s="25" t="s">
        <v>20</v>
      </c>
      <c r="D25" s="16"/>
      <c r="E25" s="4">
        <v>0</v>
      </c>
      <c r="F25" s="4"/>
      <c r="G25" s="4"/>
      <c r="H25" s="4"/>
      <c r="I25" s="4"/>
      <c r="J25" s="17"/>
      <c r="K25" s="17"/>
      <c r="L25" s="18"/>
      <c r="M25" s="19"/>
      <c r="N25" s="20"/>
      <c r="O25" s="5"/>
      <c r="P25" s="5"/>
      <c r="Q25" s="5"/>
      <c r="R25" s="5"/>
      <c r="S25" s="5"/>
      <c r="T25" s="5"/>
      <c r="U25" s="5"/>
      <c r="V25" s="5"/>
    </row>
    <row r="26" spans="2:22" s="7" customFormat="1" x14ac:dyDescent="0.35">
      <c r="B26" s="14"/>
      <c r="C26" s="25"/>
      <c r="D26" s="16"/>
      <c r="E26" s="4"/>
      <c r="F26" s="4"/>
      <c r="G26" s="4"/>
      <c r="H26" s="4"/>
      <c r="I26" s="4"/>
      <c r="J26" s="17"/>
      <c r="K26" s="17"/>
      <c r="L26" s="18"/>
      <c r="M26" s="19"/>
      <c r="N26" s="20"/>
      <c r="O26" s="5"/>
      <c r="P26" s="5"/>
      <c r="Q26" s="5"/>
      <c r="R26" s="5"/>
      <c r="S26" s="5"/>
      <c r="T26" s="5"/>
      <c r="U26" s="5"/>
      <c r="V26" s="5"/>
    </row>
    <row r="27" spans="2:22" s="7" customFormat="1" ht="35" x14ac:dyDescent="0.35">
      <c r="B27" s="14"/>
      <c r="C27" s="25" t="s">
        <v>21</v>
      </c>
      <c r="D27" s="16"/>
      <c r="E27" s="4">
        <v>0</v>
      </c>
      <c r="F27" s="4"/>
      <c r="G27" s="4"/>
      <c r="H27" s="4"/>
      <c r="I27" s="4"/>
      <c r="J27" s="17"/>
      <c r="K27" s="17"/>
      <c r="L27" s="18"/>
      <c r="M27" s="19"/>
      <c r="N27" s="20"/>
      <c r="O27" s="5"/>
      <c r="P27" s="5"/>
      <c r="Q27" s="5"/>
      <c r="R27" s="5"/>
      <c r="S27" s="5"/>
      <c r="T27" s="5"/>
      <c r="U27" s="5"/>
      <c r="V27" s="5"/>
    </row>
    <row r="28" spans="2:22" s="7" customFormat="1" x14ac:dyDescent="0.35">
      <c r="B28" s="14"/>
      <c r="C28" s="25"/>
      <c r="D28" s="16"/>
      <c r="E28" s="4"/>
      <c r="F28" s="4"/>
      <c r="G28" s="4"/>
      <c r="H28" s="4"/>
      <c r="I28" s="4"/>
      <c r="J28" s="17"/>
      <c r="K28" s="17"/>
      <c r="L28" s="18"/>
      <c r="M28" s="19"/>
      <c r="N28" s="20"/>
      <c r="O28" s="5"/>
      <c r="P28" s="5"/>
      <c r="Q28" s="5"/>
      <c r="R28" s="5"/>
      <c r="S28" s="5"/>
      <c r="T28" s="5"/>
      <c r="U28" s="5"/>
      <c r="V28" s="5"/>
    </row>
    <row r="29" spans="2:22" ht="18" x14ac:dyDescent="0.4">
      <c r="B29" s="14"/>
      <c r="C29" s="24" t="s">
        <v>22</v>
      </c>
      <c r="D29" s="16"/>
      <c r="E29" s="4">
        <v>0</v>
      </c>
      <c r="J29" s="17"/>
      <c r="K29" s="17"/>
      <c r="L29" s="18"/>
      <c r="M29" s="19"/>
    </row>
    <row r="30" spans="2:22" ht="18" x14ac:dyDescent="0.4">
      <c r="B30" s="14"/>
      <c r="C30" s="24" t="s">
        <v>23</v>
      </c>
      <c r="D30" s="16"/>
      <c r="J30" s="17"/>
      <c r="K30" s="17"/>
      <c r="L30" s="18"/>
      <c r="M30" s="19"/>
    </row>
    <row r="31" spans="2:22" ht="18" x14ac:dyDescent="0.4">
      <c r="B31" s="14"/>
      <c r="C31" s="24"/>
      <c r="D31" s="16"/>
      <c r="J31" s="17"/>
      <c r="K31" s="17"/>
      <c r="L31" s="18"/>
      <c r="M31" s="19"/>
    </row>
    <row r="32" spans="2:22" ht="18" x14ac:dyDescent="0.4">
      <c r="B32" s="14"/>
      <c r="C32" s="24" t="s">
        <v>24</v>
      </c>
      <c r="D32" s="16"/>
      <c r="E32" s="4">
        <v>0</v>
      </c>
      <c r="J32" s="17"/>
      <c r="K32" s="17"/>
      <c r="L32" s="18"/>
      <c r="M32" s="19"/>
    </row>
    <row r="33" spans="2:22" ht="18" x14ac:dyDescent="0.4">
      <c r="B33" s="14"/>
      <c r="C33" s="24"/>
      <c r="D33" s="16"/>
      <c r="J33" s="17"/>
      <c r="K33" s="17"/>
      <c r="L33" s="18"/>
      <c r="M33" s="19"/>
    </row>
    <row r="34" spans="2:22" ht="18" x14ac:dyDescent="0.4">
      <c r="B34" s="27"/>
      <c r="C34" s="24" t="s">
        <v>25</v>
      </c>
      <c r="D34" s="16"/>
      <c r="J34" s="17"/>
      <c r="K34" s="17"/>
      <c r="L34" s="18"/>
      <c r="M34" s="19"/>
    </row>
    <row r="35" spans="2:22" x14ac:dyDescent="0.35">
      <c r="B35" s="14"/>
      <c r="C35" s="25"/>
      <c r="D35" s="16"/>
      <c r="J35" s="17"/>
      <c r="K35" s="17"/>
      <c r="L35" s="18"/>
      <c r="M35" s="19"/>
    </row>
    <row r="36" spans="2:22" ht="18" x14ac:dyDescent="0.4">
      <c r="B36" s="14"/>
      <c r="C36" s="24" t="s">
        <v>26</v>
      </c>
      <c r="D36" s="16"/>
      <c r="J36" s="17"/>
      <c r="K36" s="17"/>
      <c r="L36" s="18"/>
      <c r="M36" s="19"/>
    </row>
    <row r="37" spans="2:22" x14ac:dyDescent="0.35">
      <c r="B37" s="14"/>
      <c r="C37" s="25"/>
      <c r="D37" s="16"/>
      <c r="J37" s="17"/>
      <c r="K37" s="17"/>
      <c r="L37" s="18"/>
      <c r="M37" s="19"/>
    </row>
    <row r="38" spans="2:22" ht="20.25" customHeight="1" x14ac:dyDescent="0.4">
      <c r="B38" s="14"/>
      <c r="C38" s="24" t="s">
        <v>27</v>
      </c>
      <c r="D38" s="16"/>
      <c r="J38" s="17"/>
      <c r="K38" s="17"/>
      <c r="L38" s="18"/>
      <c r="M38" s="19"/>
    </row>
    <row r="39" spans="2:22" s="28" customFormat="1" x14ac:dyDescent="0.35">
      <c r="B39" s="14"/>
      <c r="C39" s="25"/>
      <c r="D39" s="16"/>
      <c r="E39" s="4"/>
      <c r="F39" s="4"/>
      <c r="G39" s="4"/>
      <c r="H39" s="4"/>
      <c r="I39" s="4"/>
      <c r="J39" s="17"/>
      <c r="K39" s="17"/>
      <c r="L39" s="18"/>
      <c r="M39" s="19"/>
      <c r="N39" s="20"/>
      <c r="O39" s="5"/>
      <c r="P39" s="5"/>
      <c r="Q39" s="5"/>
      <c r="R39" s="5"/>
      <c r="S39" s="5"/>
      <c r="T39" s="5"/>
      <c r="U39" s="5"/>
      <c r="V39" s="5"/>
    </row>
    <row r="40" spans="2:22" s="28" customFormat="1" x14ac:dyDescent="0.35">
      <c r="B40" s="14"/>
      <c r="C40" s="25" t="s">
        <v>28</v>
      </c>
      <c r="D40" s="16"/>
      <c r="E40" s="4">
        <v>0</v>
      </c>
      <c r="F40" s="4"/>
      <c r="G40" s="4"/>
      <c r="H40" s="4"/>
      <c r="I40" s="4"/>
      <c r="J40" s="17"/>
      <c r="K40" s="17"/>
      <c r="L40" s="18"/>
      <c r="M40" s="19"/>
      <c r="N40" s="20"/>
      <c r="O40" s="5"/>
      <c r="P40" s="5"/>
      <c r="Q40" s="5"/>
      <c r="R40" s="5"/>
      <c r="S40" s="5"/>
      <c r="T40" s="5"/>
      <c r="U40" s="5"/>
      <c r="V40" s="5"/>
    </row>
    <row r="41" spans="2:22" s="28" customFormat="1" x14ac:dyDescent="0.35">
      <c r="B41" s="14"/>
      <c r="C41" s="25" t="s">
        <v>29</v>
      </c>
      <c r="D41" s="16"/>
      <c r="E41" s="4"/>
      <c r="F41" s="4"/>
      <c r="G41" s="4"/>
      <c r="H41" s="4"/>
      <c r="I41" s="4"/>
      <c r="J41" s="17"/>
      <c r="K41" s="17"/>
      <c r="L41" s="18"/>
      <c r="M41" s="19"/>
      <c r="N41" s="20"/>
      <c r="O41" s="5"/>
      <c r="P41" s="5"/>
      <c r="Q41" s="5"/>
      <c r="R41" s="5"/>
      <c r="S41" s="5"/>
      <c r="T41" s="5"/>
      <c r="U41" s="5"/>
      <c r="V41" s="5"/>
    </row>
    <row r="42" spans="2:22" s="28" customFormat="1" x14ac:dyDescent="0.35">
      <c r="B42" s="14"/>
      <c r="C42" s="25" t="s">
        <v>30</v>
      </c>
      <c r="D42" s="16"/>
      <c r="E42" s="4"/>
      <c r="F42" s="4"/>
      <c r="G42" s="4"/>
      <c r="H42" s="4"/>
      <c r="I42" s="4"/>
      <c r="J42" s="17"/>
      <c r="K42" s="17"/>
      <c r="L42" s="18"/>
      <c r="M42" s="19"/>
      <c r="N42" s="20"/>
      <c r="O42" s="5"/>
      <c r="P42" s="5"/>
      <c r="Q42" s="5"/>
      <c r="R42" s="5"/>
      <c r="S42" s="5"/>
      <c r="T42" s="5"/>
      <c r="U42" s="5"/>
      <c r="V42" s="5"/>
    </row>
    <row r="43" spans="2:22" s="28" customFormat="1" x14ac:dyDescent="0.35">
      <c r="B43" s="14"/>
      <c r="C43" s="25"/>
      <c r="D43" s="16"/>
      <c r="E43" s="4"/>
      <c r="F43" s="4"/>
      <c r="G43" s="4"/>
      <c r="H43" s="4"/>
      <c r="I43" s="4"/>
      <c r="J43" s="17"/>
      <c r="K43" s="17"/>
      <c r="L43" s="18"/>
      <c r="M43" s="19"/>
      <c r="N43" s="20"/>
      <c r="O43" s="5"/>
      <c r="P43" s="5"/>
      <c r="Q43" s="5"/>
      <c r="R43" s="5"/>
      <c r="S43" s="5"/>
      <c r="T43" s="5"/>
      <c r="U43" s="5"/>
      <c r="V43" s="5"/>
    </row>
    <row r="44" spans="2:22" s="28" customFormat="1" ht="35" x14ac:dyDescent="0.35">
      <c r="B44" s="14"/>
      <c r="C44" s="25" t="s">
        <v>31</v>
      </c>
      <c r="D44" s="16"/>
      <c r="E44" s="4">
        <v>0</v>
      </c>
      <c r="F44" s="4"/>
      <c r="G44" s="4"/>
      <c r="H44" s="4"/>
      <c r="I44" s="4"/>
      <c r="J44" s="17"/>
      <c r="K44" s="17"/>
      <c r="L44" s="18"/>
      <c r="M44" s="19"/>
      <c r="N44" s="20"/>
      <c r="O44" s="5"/>
      <c r="P44" s="5"/>
      <c r="Q44" s="5"/>
      <c r="R44" s="5"/>
      <c r="S44" s="5"/>
      <c r="T44" s="5"/>
      <c r="U44" s="5"/>
      <c r="V44" s="5"/>
    </row>
    <row r="45" spans="2:22" s="28" customFormat="1" x14ac:dyDescent="0.35">
      <c r="B45" s="14"/>
      <c r="C45" s="25"/>
      <c r="D45" s="16"/>
      <c r="E45" s="4"/>
      <c r="F45" s="4"/>
      <c r="G45" s="4"/>
      <c r="H45" s="4"/>
      <c r="I45" s="4"/>
      <c r="J45" s="17"/>
      <c r="K45" s="17"/>
      <c r="L45" s="18"/>
      <c r="M45" s="19"/>
      <c r="N45" s="20"/>
      <c r="O45" s="5"/>
      <c r="P45" s="5"/>
      <c r="Q45" s="5"/>
      <c r="R45" s="5"/>
      <c r="S45" s="5"/>
      <c r="T45" s="5"/>
      <c r="U45" s="5"/>
      <c r="V45" s="5"/>
    </row>
    <row r="46" spans="2:22" s="28" customFormat="1" ht="70" x14ac:dyDescent="0.35">
      <c r="B46" s="14"/>
      <c r="C46" s="25" t="s">
        <v>32</v>
      </c>
      <c r="D46" s="16"/>
      <c r="E46" s="4"/>
      <c r="F46" s="4"/>
      <c r="G46" s="4"/>
      <c r="H46" s="4"/>
      <c r="I46" s="4"/>
      <c r="J46" s="17"/>
      <c r="K46" s="17"/>
      <c r="L46" s="18"/>
      <c r="M46" s="19"/>
      <c r="N46" s="20"/>
      <c r="O46" s="5"/>
      <c r="P46" s="5"/>
      <c r="Q46" s="5"/>
      <c r="R46" s="5"/>
      <c r="S46" s="5"/>
      <c r="T46" s="5"/>
      <c r="U46" s="5"/>
      <c r="V46" s="5"/>
    </row>
    <row r="47" spans="2:22" s="28" customFormat="1" x14ac:dyDescent="0.35">
      <c r="B47" s="14"/>
      <c r="C47" s="25"/>
      <c r="D47" s="16"/>
      <c r="E47" s="4"/>
      <c r="F47" s="4"/>
      <c r="G47" s="4"/>
      <c r="H47" s="4"/>
      <c r="I47" s="4"/>
      <c r="J47" s="17"/>
      <c r="K47" s="17"/>
      <c r="L47" s="18"/>
      <c r="M47" s="19"/>
      <c r="N47" s="20"/>
      <c r="O47" s="5"/>
      <c r="P47" s="5"/>
      <c r="Q47" s="5"/>
      <c r="R47" s="5"/>
      <c r="S47" s="5"/>
      <c r="T47" s="5"/>
      <c r="U47" s="5"/>
      <c r="V47" s="5"/>
    </row>
    <row r="48" spans="2:22" s="28" customFormat="1" ht="52.5" x14ac:dyDescent="0.35">
      <c r="B48" s="14"/>
      <c r="C48" s="25" t="s">
        <v>33</v>
      </c>
      <c r="D48" s="16"/>
      <c r="E48" s="4">
        <v>0</v>
      </c>
      <c r="F48" s="4"/>
      <c r="G48" s="4"/>
      <c r="H48" s="4"/>
      <c r="I48" s="4"/>
      <c r="J48" s="17"/>
      <c r="K48" s="17"/>
      <c r="L48" s="18"/>
      <c r="M48" s="19"/>
      <c r="N48" s="20"/>
      <c r="O48" s="5"/>
      <c r="P48" s="5"/>
      <c r="Q48" s="5"/>
      <c r="R48" s="5"/>
      <c r="S48" s="5"/>
      <c r="T48" s="5"/>
      <c r="U48" s="5"/>
      <c r="V48" s="5"/>
    </row>
    <row r="49" spans="2:22" s="28" customFormat="1" x14ac:dyDescent="0.35">
      <c r="B49" s="14"/>
      <c r="C49" s="25"/>
      <c r="D49" s="16"/>
      <c r="E49" s="4"/>
      <c r="F49" s="4"/>
      <c r="G49" s="4"/>
      <c r="H49" s="4"/>
      <c r="I49" s="4"/>
      <c r="J49" s="17"/>
      <c r="K49" s="17"/>
      <c r="L49" s="29"/>
      <c r="M49" s="19"/>
      <c r="N49" s="20"/>
      <c r="O49" s="5"/>
      <c r="P49" s="5"/>
      <c r="Q49" s="5"/>
      <c r="R49" s="5"/>
      <c r="S49" s="5"/>
      <c r="T49" s="5"/>
      <c r="U49" s="5"/>
      <c r="V49" s="5"/>
    </row>
    <row r="50" spans="2:22" s="39" customFormat="1" ht="39.75" customHeight="1" thickBot="1" x14ac:dyDescent="0.45">
      <c r="B50" s="30"/>
      <c r="C50" s="31"/>
      <c r="D50" s="32"/>
      <c r="E50" s="33"/>
      <c r="F50" s="33"/>
      <c r="G50" s="33"/>
      <c r="H50" s="33"/>
      <c r="I50" s="33"/>
      <c r="J50" s="34"/>
      <c r="K50" s="35"/>
      <c r="L50" s="36" t="s">
        <v>34</v>
      </c>
      <c r="M50" s="37"/>
      <c r="N50" s="38"/>
      <c r="P50" s="40"/>
    </row>
    <row r="51" spans="2:22" s="40" customFormat="1" ht="17.25" customHeight="1" thickTop="1" x14ac:dyDescent="0.35">
      <c r="B51" s="41"/>
      <c r="C51" s="42"/>
      <c r="D51" s="43"/>
      <c r="E51" s="44"/>
      <c r="F51" s="44"/>
      <c r="G51" s="44"/>
      <c r="H51" s="44"/>
      <c r="I51" s="44"/>
      <c r="J51" s="45" t="s">
        <v>35</v>
      </c>
      <c r="K51" s="35"/>
      <c r="L51" s="46"/>
      <c r="M51" s="47"/>
      <c r="N51" s="48"/>
      <c r="O51" s="39"/>
      <c r="P51" s="39"/>
    </row>
    <row r="52" spans="2:22" s="40" customFormat="1" ht="17.25" customHeight="1" x14ac:dyDescent="0.35">
      <c r="B52" s="49"/>
      <c r="C52" s="50" t="s">
        <v>36</v>
      </c>
      <c r="D52" s="51"/>
      <c r="J52" s="52"/>
      <c r="K52" s="50"/>
      <c r="L52" s="53"/>
      <c r="M52" s="53"/>
      <c r="N52" s="48"/>
      <c r="O52" s="39"/>
      <c r="P52" s="39"/>
    </row>
    <row r="53" spans="2:22" s="39" customFormat="1" ht="17.25" customHeight="1" x14ac:dyDescent="0.35">
      <c r="B53" s="54"/>
      <c r="C53" s="50" t="s">
        <v>37</v>
      </c>
      <c r="D53" s="55"/>
      <c r="J53" s="56"/>
      <c r="K53" s="50"/>
      <c r="L53" s="53"/>
      <c r="M53" s="57"/>
    </row>
    <row r="54" spans="2:22" s="39" customFormat="1" ht="17.25" customHeight="1" x14ac:dyDescent="0.4">
      <c r="B54" s="54"/>
      <c r="C54" s="50" t="s">
        <v>38</v>
      </c>
      <c r="D54" s="55"/>
      <c r="J54" s="52"/>
      <c r="K54" s="58"/>
      <c r="L54" s="59"/>
      <c r="M54" s="57"/>
      <c r="N54" s="48"/>
    </row>
    <row r="55" spans="2:22" s="39" customFormat="1" ht="17.25" customHeight="1" x14ac:dyDescent="0.35">
      <c r="B55" s="54"/>
      <c r="C55" s="50" t="s">
        <v>1103</v>
      </c>
      <c r="D55" s="55"/>
      <c r="J55" s="60" t="s">
        <v>39</v>
      </c>
      <c r="K55" s="50"/>
      <c r="L55" s="53"/>
      <c r="M55" s="57"/>
      <c r="N55" s="48"/>
    </row>
    <row r="56" spans="2:22" s="39" customFormat="1" ht="17.25" customHeight="1" x14ac:dyDescent="0.35">
      <c r="B56" s="54"/>
      <c r="C56" s="61" t="s">
        <v>40</v>
      </c>
      <c r="D56" s="55"/>
      <c r="J56" s="56" t="s">
        <v>41</v>
      </c>
      <c r="K56" s="50"/>
      <c r="L56" s="53"/>
      <c r="M56" s="57"/>
      <c r="N56" s="48"/>
    </row>
    <row r="57" spans="2:22" s="39" customFormat="1" x14ac:dyDescent="0.35">
      <c r="B57" s="54"/>
      <c r="D57" s="55"/>
      <c r="J57" s="56" t="s">
        <v>42</v>
      </c>
      <c r="K57" s="50"/>
      <c r="L57" s="53"/>
      <c r="M57" s="57"/>
      <c r="N57" s="48"/>
    </row>
    <row r="58" spans="2:22" ht="18" x14ac:dyDescent="0.4">
      <c r="K58" s="6" t="s">
        <v>0</v>
      </c>
      <c r="N58" s="5"/>
    </row>
    <row r="59" spans="2:22" ht="18" x14ac:dyDescent="0.4">
      <c r="K59" s="6" t="s">
        <v>1157</v>
      </c>
      <c r="N59" s="5"/>
    </row>
    <row r="60" spans="2:22" ht="18" x14ac:dyDescent="0.4">
      <c r="K60" s="6" t="str">
        <f>+K3</f>
        <v>DLAMVUZO HIGH SCHOOL</v>
      </c>
      <c r="N60" s="5"/>
    </row>
    <row r="61" spans="2:22" s="7" customFormat="1" ht="18" x14ac:dyDescent="0.4">
      <c r="B61" s="8"/>
      <c r="C61" s="9"/>
      <c r="D61" s="10"/>
      <c r="E61" s="11"/>
      <c r="F61" s="11"/>
      <c r="G61" s="11"/>
      <c r="H61" s="11"/>
      <c r="I61" s="11"/>
      <c r="J61" s="12"/>
      <c r="K61" s="12"/>
      <c r="L61" s="11"/>
      <c r="M61" s="11"/>
      <c r="N61" s="5"/>
      <c r="O61" s="5"/>
      <c r="P61" s="5"/>
      <c r="Q61" s="5"/>
      <c r="R61" s="5"/>
      <c r="S61" s="5"/>
      <c r="T61" s="5"/>
      <c r="U61" s="5"/>
      <c r="V61" s="5"/>
    </row>
    <row r="62" spans="2:22" s="7" customFormat="1" ht="18" x14ac:dyDescent="0.4">
      <c r="B62" s="8" t="s">
        <v>2</v>
      </c>
      <c r="D62" s="10" t="s">
        <v>3</v>
      </c>
      <c r="E62" s="11" t="s">
        <v>4</v>
      </c>
      <c r="F62" s="11" t="s">
        <v>4</v>
      </c>
      <c r="G62" s="11" t="s">
        <v>4</v>
      </c>
      <c r="H62" s="11" t="s">
        <v>4</v>
      </c>
      <c r="I62" s="11" t="s">
        <v>4</v>
      </c>
      <c r="J62" s="12"/>
      <c r="K62" s="8" t="s">
        <v>5</v>
      </c>
      <c r="L62" s="13" t="s">
        <v>6</v>
      </c>
      <c r="M62" s="13" t="s">
        <v>7</v>
      </c>
      <c r="N62" s="5"/>
      <c r="O62" s="5"/>
      <c r="P62" s="5"/>
      <c r="Q62" s="5"/>
      <c r="R62" s="5"/>
      <c r="S62" s="5"/>
      <c r="T62" s="5"/>
      <c r="U62" s="5"/>
      <c r="V62" s="5"/>
    </row>
    <row r="63" spans="2:22" s="28" customFormat="1" ht="18" x14ac:dyDescent="0.4">
      <c r="B63" s="62"/>
      <c r="C63" s="24" t="s">
        <v>43</v>
      </c>
      <c r="D63" s="16"/>
      <c r="E63" s="4">
        <v>1</v>
      </c>
      <c r="F63" s="4"/>
      <c r="G63" s="4"/>
      <c r="H63" s="4"/>
      <c r="I63" s="4"/>
      <c r="J63" s="17"/>
      <c r="K63" s="17"/>
      <c r="L63" s="18"/>
      <c r="M63" s="19"/>
      <c r="N63" s="20"/>
      <c r="O63" s="5"/>
      <c r="P63" s="5"/>
      <c r="Q63" s="5"/>
      <c r="R63" s="5"/>
      <c r="S63" s="5"/>
      <c r="T63" s="5"/>
      <c r="U63" s="5"/>
      <c r="V63" s="5"/>
    </row>
    <row r="64" spans="2:22" s="28" customFormat="1" x14ac:dyDescent="0.35">
      <c r="B64" s="14"/>
      <c r="C64" s="25"/>
      <c r="D64" s="16"/>
      <c r="E64" s="4"/>
      <c r="F64" s="4"/>
      <c r="G64" s="4"/>
      <c r="H64" s="4"/>
      <c r="I64" s="4"/>
      <c r="J64" s="17"/>
      <c r="K64" s="17"/>
      <c r="L64" s="18"/>
      <c r="M64" s="19"/>
      <c r="N64" s="20"/>
      <c r="O64" s="5"/>
      <c r="P64" s="5"/>
      <c r="Q64" s="5"/>
      <c r="R64" s="5"/>
      <c r="S64" s="5"/>
      <c r="T64" s="5"/>
      <c r="U64" s="5"/>
      <c r="V64" s="5"/>
    </row>
    <row r="65" spans="2:22" s="28" customFormat="1" ht="59.25" customHeight="1" x14ac:dyDescent="0.35">
      <c r="B65" s="14"/>
      <c r="C65" s="63" t="s">
        <v>44</v>
      </c>
      <c r="D65" s="16"/>
      <c r="E65" s="4"/>
      <c r="F65" s="4"/>
      <c r="G65" s="4"/>
      <c r="H65" s="4"/>
      <c r="I65" s="4"/>
      <c r="J65" s="17"/>
      <c r="K65" s="17"/>
      <c r="L65" s="18"/>
      <c r="M65" s="19"/>
      <c r="N65" s="20"/>
      <c r="O65" s="5"/>
      <c r="P65" s="5"/>
      <c r="Q65" s="5"/>
      <c r="R65" s="5"/>
      <c r="S65" s="5"/>
      <c r="T65" s="5"/>
      <c r="U65" s="5"/>
      <c r="V65" s="5"/>
    </row>
    <row r="66" spans="2:22" x14ac:dyDescent="0.35">
      <c r="B66" s="14"/>
      <c r="C66" s="25"/>
      <c r="D66" s="16"/>
      <c r="J66" s="17"/>
      <c r="K66" s="17"/>
      <c r="L66" s="18"/>
      <c r="M66" s="19"/>
    </row>
    <row r="67" spans="2:22" ht="18" x14ac:dyDescent="0.4">
      <c r="B67" s="14"/>
      <c r="C67" s="24" t="s">
        <v>45</v>
      </c>
      <c r="D67" s="16"/>
      <c r="J67" s="17"/>
      <c r="K67" s="17"/>
      <c r="L67" s="18"/>
      <c r="M67" s="19"/>
    </row>
    <row r="68" spans="2:22" x14ac:dyDescent="0.35">
      <c r="B68" s="14"/>
      <c r="C68" s="25"/>
      <c r="D68" s="16"/>
      <c r="J68" s="17"/>
      <c r="K68" s="17"/>
      <c r="L68" s="18"/>
      <c r="M68" s="19"/>
    </row>
    <row r="69" spans="2:22" ht="122.5" x14ac:dyDescent="0.35">
      <c r="B69" s="14"/>
      <c r="C69" s="63" t="s">
        <v>46</v>
      </c>
      <c r="D69" s="16"/>
      <c r="J69" s="17"/>
      <c r="K69" s="17"/>
      <c r="L69" s="18"/>
      <c r="M69" s="19"/>
    </row>
    <row r="70" spans="2:22" s="28" customFormat="1" x14ac:dyDescent="0.35">
      <c r="B70" s="14"/>
      <c r="C70" s="25"/>
      <c r="D70" s="16"/>
      <c r="E70" s="4"/>
      <c r="F70" s="4"/>
      <c r="G70" s="4"/>
      <c r="H70" s="4"/>
      <c r="I70" s="4"/>
      <c r="J70" s="17"/>
      <c r="K70" s="17"/>
      <c r="L70" s="18"/>
      <c r="M70" s="19"/>
      <c r="N70" s="20"/>
      <c r="O70" s="5"/>
      <c r="P70" s="5"/>
      <c r="Q70" s="5"/>
      <c r="R70" s="5"/>
      <c r="S70" s="5"/>
      <c r="T70" s="5"/>
      <c r="U70" s="5"/>
      <c r="V70" s="5"/>
    </row>
    <row r="71" spans="2:22" s="28" customFormat="1" ht="36" x14ac:dyDescent="0.4">
      <c r="B71" s="14"/>
      <c r="C71" s="24" t="s">
        <v>47</v>
      </c>
      <c r="D71" s="16"/>
      <c r="E71" s="4">
        <v>0</v>
      </c>
      <c r="F71" s="4"/>
      <c r="G71" s="4"/>
      <c r="H71" s="4"/>
      <c r="I71" s="4"/>
      <c r="J71" s="17"/>
      <c r="K71" s="17"/>
      <c r="L71" s="18"/>
      <c r="M71" s="19"/>
      <c r="N71" s="20"/>
      <c r="O71" s="5"/>
      <c r="P71" s="5"/>
      <c r="Q71" s="5"/>
      <c r="R71" s="5"/>
      <c r="S71" s="5"/>
      <c r="T71" s="5"/>
      <c r="U71" s="5"/>
      <c r="V71" s="5"/>
    </row>
    <row r="72" spans="2:22" s="28" customFormat="1" x14ac:dyDescent="0.35">
      <c r="B72" s="14"/>
      <c r="C72" s="25"/>
      <c r="D72" s="16"/>
      <c r="E72" s="4"/>
      <c r="F72" s="4"/>
      <c r="G72" s="4"/>
      <c r="H72" s="4"/>
      <c r="I72" s="4"/>
      <c r="J72" s="17"/>
      <c r="K72" s="17"/>
      <c r="L72" s="18"/>
      <c r="M72" s="19"/>
      <c r="N72" s="20"/>
      <c r="O72" s="5"/>
      <c r="P72" s="5"/>
      <c r="Q72" s="5"/>
      <c r="R72" s="5"/>
      <c r="S72" s="5"/>
      <c r="T72" s="5"/>
      <c r="U72" s="5"/>
      <c r="V72" s="5"/>
    </row>
    <row r="73" spans="2:22" s="28" customFormat="1" ht="87.5" x14ac:dyDescent="0.35">
      <c r="B73" s="14"/>
      <c r="C73" s="25" t="s">
        <v>48</v>
      </c>
      <c r="D73" s="16"/>
      <c r="E73" s="4">
        <v>0</v>
      </c>
      <c r="F73" s="4"/>
      <c r="G73" s="4"/>
      <c r="H73" s="4"/>
      <c r="I73" s="4"/>
      <c r="J73" s="17"/>
      <c r="K73" s="17"/>
      <c r="L73" s="18"/>
      <c r="M73" s="19"/>
      <c r="N73" s="20"/>
      <c r="O73" s="5"/>
      <c r="P73" s="5"/>
      <c r="Q73" s="5"/>
      <c r="R73" s="5"/>
      <c r="S73" s="5"/>
      <c r="T73" s="5"/>
      <c r="U73" s="5"/>
      <c r="V73" s="5"/>
    </row>
    <row r="74" spans="2:22" s="28" customFormat="1" x14ac:dyDescent="0.35">
      <c r="B74" s="14"/>
      <c r="C74" s="25"/>
      <c r="D74" s="16"/>
      <c r="E74" s="4"/>
      <c r="F74" s="4"/>
      <c r="G74" s="4"/>
      <c r="H74" s="4"/>
      <c r="I74" s="4"/>
      <c r="J74" s="17"/>
      <c r="K74" s="17"/>
      <c r="L74" s="18"/>
      <c r="M74" s="19"/>
      <c r="N74" s="20"/>
      <c r="O74" s="5"/>
      <c r="P74" s="5"/>
      <c r="Q74" s="5"/>
      <c r="R74" s="5"/>
      <c r="S74" s="5"/>
      <c r="T74" s="5"/>
      <c r="U74" s="5"/>
      <c r="V74" s="5"/>
    </row>
    <row r="75" spans="2:22" s="28" customFormat="1" ht="35" x14ac:dyDescent="0.35">
      <c r="B75" s="62"/>
      <c r="C75" s="25" t="s">
        <v>49</v>
      </c>
      <c r="D75" s="16"/>
      <c r="E75" s="4">
        <v>0</v>
      </c>
      <c r="F75" s="4"/>
      <c r="G75" s="4"/>
      <c r="H75" s="4"/>
      <c r="I75" s="4"/>
      <c r="J75" s="17"/>
      <c r="K75" s="17"/>
      <c r="L75" s="18"/>
      <c r="M75" s="19"/>
      <c r="N75" s="20"/>
      <c r="O75" s="5"/>
      <c r="P75" s="5"/>
      <c r="Q75" s="5"/>
      <c r="R75" s="5"/>
      <c r="S75" s="5"/>
      <c r="T75" s="5"/>
      <c r="U75" s="5"/>
      <c r="V75" s="5"/>
    </row>
    <row r="76" spans="2:22" s="28" customFormat="1" x14ac:dyDescent="0.35">
      <c r="B76" s="14"/>
      <c r="C76" s="25"/>
      <c r="D76" s="16"/>
      <c r="E76" s="4"/>
      <c r="F76" s="4"/>
      <c r="G76" s="4"/>
      <c r="H76" s="4"/>
      <c r="I76" s="4"/>
      <c r="J76" s="17"/>
      <c r="K76" s="17"/>
      <c r="L76" s="18"/>
      <c r="M76" s="19"/>
      <c r="N76" s="20"/>
      <c r="O76" s="5"/>
      <c r="P76" s="5"/>
      <c r="Q76" s="5"/>
      <c r="R76" s="5"/>
      <c r="S76" s="5"/>
      <c r="T76" s="5"/>
      <c r="U76" s="5"/>
      <c r="V76" s="5"/>
    </row>
    <row r="77" spans="2:22" s="28" customFormat="1" ht="87.5" x14ac:dyDescent="0.35">
      <c r="B77" s="62"/>
      <c r="C77" s="63" t="s">
        <v>50</v>
      </c>
      <c r="D77" s="16"/>
      <c r="E77" s="4">
        <v>0</v>
      </c>
      <c r="F77" s="4"/>
      <c r="G77" s="4"/>
      <c r="H77" s="4"/>
      <c r="I77" s="4"/>
      <c r="J77" s="17"/>
      <c r="K77" s="17"/>
      <c r="L77" s="18"/>
      <c r="M77" s="19"/>
      <c r="N77" s="20"/>
      <c r="O77" s="5"/>
      <c r="P77" s="5"/>
      <c r="Q77" s="5"/>
      <c r="R77" s="5"/>
      <c r="S77" s="5"/>
      <c r="T77" s="5"/>
      <c r="U77" s="5"/>
      <c r="V77" s="5"/>
    </row>
    <row r="78" spans="2:22" s="28" customFormat="1" x14ac:dyDescent="0.35">
      <c r="B78" s="14"/>
      <c r="C78" s="25"/>
      <c r="D78" s="16"/>
      <c r="E78" s="4"/>
      <c r="F78" s="4"/>
      <c r="G78" s="4"/>
      <c r="H78" s="4"/>
      <c r="I78" s="4"/>
      <c r="J78" s="17"/>
      <c r="K78" s="17"/>
      <c r="L78" s="18"/>
      <c r="M78" s="19"/>
      <c r="N78" s="20"/>
      <c r="O78" s="5"/>
      <c r="P78" s="5"/>
      <c r="Q78" s="5"/>
      <c r="R78" s="5"/>
      <c r="S78" s="5"/>
      <c r="T78" s="5"/>
      <c r="U78" s="5"/>
      <c r="V78" s="5"/>
    </row>
    <row r="79" spans="2:22" s="28" customFormat="1" ht="36" x14ac:dyDescent="0.4">
      <c r="B79" s="14"/>
      <c r="C79" s="24" t="s">
        <v>51</v>
      </c>
      <c r="D79" s="16"/>
      <c r="E79" s="4"/>
      <c r="F79" s="4"/>
      <c r="G79" s="4"/>
      <c r="H79" s="4"/>
      <c r="I79" s="4"/>
      <c r="J79" s="17"/>
      <c r="K79" s="17"/>
      <c r="L79" s="18"/>
      <c r="M79" s="19"/>
      <c r="N79" s="20"/>
      <c r="O79" s="5"/>
      <c r="P79" s="5"/>
      <c r="Q79" s="5"/>
      <c r="R79" s="5"/>
      <c r="S79" s="5"/>
      <c r="T79" s="5"/>
      <c r="U79" s="5"/>
      <c r="V79" s="5"/>
    </row>
    <row r="80" spans="2:22" x14ac:dyDescent="0.35">
      <c r="B80" s="14"/>
      <c r="C80" s="25"/>
      <c r="D80" s="16"/>
      <c r="J80" s="17"/>
      <c r="K80" s="17"/>
      <c r="L80" s="18"/>
      <c r="M80" s="19"/>
    </row>
    <row r="81" spans="2:13" ht="52.5" x14ac:dyDescent="0.35">
      <c r="B81" s="14"/>
      <c r="C81" s="63" t="s">
        <v>52</v>
      </c>
      <c r="D81" s="16"/>
      <c r="J81" s="17"/>
      <c r="K81" s="17"/>
      <c r="L81" s="18"/>
      <c r="M81" s="19"/>
    </row>
    <row r="82" spans="2:13" x14ac:dyDescent="0.35">
      <c r="B82" s="14"/>
      <c r="C82" s="25"/>
      <c r="D82" s="16"/>
      <c r="J82" s="17"/>
      <c r="K82" s="17"/>
      <c r="L82" s="18"/>
      <c r="M82" s="19"/>
    </row>
    <row r="83" spans="2:13" ht="112.5" customHeight="1" x14ac:dyDescent="0.35">
      <c r="B83" s="14"/>
      <c r="C83" s="25" t="s">
        <v>53</v>
      </c>
      <c r="D83" s="16"/>
      <c r="J83" s="17"/>
      <c r="K83" s="17"/>
      <c r="L83" s="18"/>
      <c r="M83" s="19"/>
    </row>
    <row r="84" spans="2:13" ht="22.5" customHeight="1" x14ac:dyDescent="0.35">
      <c r="B84" s="14"/>
      <c r="C84" s="25"/>
      <c r="D84" s="16"/>
      <c r="J84" s="17"/>
      <c r="K84" s="17"/>
      <c r="L84" s="18"/>
      <c r="M84" s="19"/>
    </row>
    <row r="85" spans="2:13" ht="18" x14ac:dyDescent="0.4">
      <c r="B85" s="14"/>
      <c r="C85" s="24" t="s">
        <v>54</v>
      </c>
      <c r="D85" s="16"/>
      <c r="E85" s="4">
        <v>0</v>
      </c>
      <c r="J85" s="17"/>
      <c r="K85" s="17"/>
      <c r="L85" s="18"/>
      <c r="M85" s="19"/>
    </row>
    <row r="86" spans="2:13" x14ac:dyDescent="0.35">
      <c r="B86" s="14"/>
      <c r="C86" s="25"/>
      <c r="D86" s="16"/>
      <c r="J86" s="17"/>
      <c r="K86" s="17"/>
      <c r="L86" s="18"/>
      <c r="M86" s="19"/>
    </row>
    <row r="87" spans="2:13" x14ac:dyDescent="0.35">
      <c r="B87" s="14">
        <v>1</v>
      </c>
      <c r="C87" s="25" t="s">
        <v>55</v>
      </c>
      <c r="D87" s="16"/>
      <c r="E87" s="4">
        <v>1</v>
      </c>
      <c r="J87" s="17"/>
      <c r="K87" s="17"/>
      <c r="L87" s="18"/>
      <c r="M87" s="19"/>
    </row>
    <row r="88" spans="2:13" x14ac:dyDescent="0.35">
      <c r="B88" s="14"/>
      <c r="C88" s="25"/>
      <c r="D88" s="16"/>
      <c r="J88" s="17"/>
      <c r="K88" s="17"/>
      <c r="L88" s="18"/>
      <c r="M88" s="19"/>
    </row>
    <row r="89" spans="2:13" x14ac:dyDescent="0.35">
      <c r="B89" s="14"/>
      <c r="C89" s="25" t="s">
        <v>56</v>
      </c>
      <c r="D89" s="16" t="s">
        <v>57</v>
      </c>
      <c r="J89" s="17"/>
      <c r="K89" s="17"/>
      <c r="L89" s="18"/>
      <c r="M89" s="19"/>
    </row>
    <row r="90" spans="2:13" x14ac:dyDescent="0.35">
      <c r="B90" s="14"/>
      <c r="C90" s="25" t="s">
        <v>58</v>
      </c>
      <c r="D90" s="16"/>
      <c r="J90" s="17"/>
      <c r="K90" s="17"/>
      <c r="L90" s="18"/>
      <c r="M90" s="19"/>
    </row>
    <row r="91" spans="2:13" x14ac:dyDescent="0.35">
      <c r="B91" s="14"/>
      <c r="C91" s="25"/>
      <c r="D91" s="16"/>
      <c r="J91" s="17"/>
      <c r="K91" s="17"/>
      <c r="L91" s="18"/>
      <c r="M91" s="19"/>
    </row>
    <row r="92" spans="2:13" ht="18" x14ac:dyDescent="0.4">
      <c r="B92" s="14"/>
      <c r="C92" s="24" t="s">
        <v>59</v>
      </c>
      <c r="D92" s="16"/>
      <c r="E92" s="4">
        <v>0</v>
      </c>
      <c r="J92" s="17"/>
      <c r="K92" s="17"/>
      <c r="L92" s="18"/>
      <c r="M92" s="19"/>
    </row>
    <row r="93" spans="2:13" ht="18" x14ac:dyDescent="0.4">
      <c r="B93" s="14"/>
      <c r="C93" s="24"/>
      <c r="D93" s="16"/>
      <c r="J93" s="17"/>
      <c r="K93" s="17"/>
      <c r="L93" s="18"/>
      <c r="M93" s="19"/>
    </row>
    <row r="94" spans="2:13" ht="18" x14ac:dyDescent="0.4">
      <c r="B94" s="27"/>
      <c r="C94" s="24" t="s">
        <v>60</v>
      </c>
      <c r="D94" s="16"/>
      <c r="E94" s="4" t="s">
        <v>57</v>
      </c>
      <c r="J94" s="17"/>
      <c r="K94" s="17"/>
      <c r="L94" s="18"/>
      <c r="M94" s="19"/>
    </row>
    <row r="95" spans="2:13" x14ac:dyDescent="0.35">
      <c r="B95" s="14"/>
      <c r="C95" s="25"/>
      <c r="D95" s="16"/>
      <c r="J95" s="17"/>
      <c r="K95" s="17"/>
      <c r="L95" s="18"/>
      <c r="M95" s="19"/>
    </row>
    <row r="96" spans="2:13" x14ac:dyDescent="0.35">
      <c r="B96" s="14">
        <v>2</v>
      </c>
      <c r="C96" s="25" t="s">
        <v>61</v>
      </c>
      <c r="D96" s="16"/>
      <c r="J96" s="17"/>
      <c r="K96" s="17"/>
      <c r="L96" s="18"/>
      <c r="M96" s="19"/>
    </row>
    <row r="97" spans="2:22" x14ac:dyDescent="0.35">
      <c r="B97" s="14"/>
      <c r="C97" s="25"/>
      <c r="D97" s="16"/>
      <c r="J97" s="17"/>
      <c r="K97" s="17"/>
      <c r="L97" s="18"/>
      <c r="M97" s="19"/>
    </row>
    <row r="98" spans="2:22" ht="23.25" customHeight="1" x14ac:dyDescent="0.35">
      <c r="B98" s="14"/>
      <c r="C98" s="25" t="s">
        <v>56</v>
      </c>
      <c r="D98" s="16"/>
      <c r="J98" s="17"/>
      <c r="K98" s="17"/>
      <c r="L98" s="18"/>
      <c r="M98" s="19"/>
    </row>
    <row r="99" spans="2:22" x14ac:dyDescent="0.35">
      <c r="B99" s="14"/>
      <c r="C99" s="25" t="s">
        <v>58</v>
      </c>
      <c r="D99" s="16" t="s">
        <v>57</v>
      </c>
      <c r="J99" s="17"/>
      <c r="K99" s="17"/>
      <c r="L99" s="18"/>
      <c r="M99" s="19"/>
    </row>
    <row r="100" spans="2:22" x14ac:dyDescent="0.35">
      <c r="B100" s="14"/>
      <c r="C100" s="25"/>
      <c r="D100" s="16"/>
      <c r="J100" s="17"/>
      <c r="K100" s="17"/>
      <c r="L100" s="18"/>
      <c r="M100" s="19"/>
    </row>
    <row r="101" spans="2:22" s="39" customFormat="1" ht="39.75" customHeight="1" thickBot="1" x14ac:dyDescent="0.45">
      <c r="B101" s="30"/>
      <c r="C101" s="31"/>
      <c r="D101" s="32"/>
      <c r="E101" s="33"/>
      <c r="F101" s="33"/>
      <c r="G101" s="33"/>
      <c r="H101" s="33"/>
      <c r="I101" s="33"/>
      <c r="J101" s="34"/>
      <c r="K101" s="35"/>
      <c r="L101" s="36" t="s">
        <v>34</v>
      </c>
      <c r="M101" s="37"/>
      <c r="N101" s="38"/>
      <c r="P101" s="40"/>
    </row>
    <row r="102" spans="2:22" s="40" customFormat="1" ht="17.25" customHeight="1" thickTop="1" x14ac:dyDescent="0.35">
      <c r="B102" s="41"/>
      <c r="C102" s="42"/>
      <c r="D102" s="43"/>
      <c r="E102" s="44"/>
      <c r="F102" s="44"/>
      <c r="G102" s="44"/>
      <c r="H102" s="44"/>
      <c r="I102" s="44"/>
      <c r="J102" s="45" t="s">
        <v>35</v>
      </c>
      <c r="K102" s="35"/>
      <c r="L102" s="46"/>
      <c r="M102" s="47"/>
      <c r="N102" s="48"/>
      <c r="O102" s="39"/>
      <c r="P102" s="39"/>
    </row>
    <row r="103" spans="2:22" s="40" customFormat="1" ht="17.25" customHeight="1" x14ac:dyDescent="0.35">
      <c r="B103" s="49"/>
      <c r="C103" s="50" t="s">
        <v>36</v>
      </c>
      <c r="D103" s="51"/>
      <c r="J103" s="52"/>
      <c r="K103" s="50"/>
      <c r="L103" s="53"/>
      <c r="M103" s="53"/>
      <c r="N103" s="48"/>
      <c r="O103" s="39"/>
      <c r="P103" s="39"/>
    </row>
    <row r="104" spans="2:22" s="39" customFormat="1" ht="17.25" customHeight="1" x14ac:dyDescent="0.35">
      <c r="B104" s="54"/>
      <c r="C104" s="50" t="s">
        <v>37</v>
      </c>
      <c r="D104" s="55"/>
      <c r="J104" s="56"/>
      <c r="K104" s="50"/>
      <c r="L104" s="53"/>
      <c r="M104" s="57"/>
    </row>
    <row r="105" spans="2:22" s="39" customFormat="1" ht="17.25" customHeight="1" x14ac:dyDescent="0.4">
      <c r="B105" s="54"/>
      <c r="C105" s="50" t="s">
        <v>38</v>
      </c>
      <c r="D105" s="55"/>
      <c r="J105" s="52"/>
      <c r="K105" s="58"/>
      <c r="L105" s="59"/>
      <c r="M105" s="57"/>
      <c r="N105" s="48"/>
    </row>
    <row r="106" spans="2:22" s="39" customFormat="1" ht="17.25" customHeight="1" x14ac:dyDescent="0.35">
      <c r="B106" s="54"/>
      <c r="C106" s="50" t="str">
        <f>+C55</f>
        <v xml:space="preserve">Dlamvuzo High School </v>
      </c>
      <c r="D106" s="55"/>
      <c r="J106" s="60" t="s">
        <v>39</v>
      </c>
      <c r="K106" s="50"/>
      <c r="L106" s="53"/>
      <c r="M106" s="57"/>
      <c r="N106" s="48"/>
    </row>
    <row r="107" spans="2:22" s="39" customFormat="1" ht="17.25" customHeight="1" x14ac:dyDescent="0.35">
      <c r="B107" s="54"/>
      <c r="C107" s="61" t="s">
        <v>62</v>
      </c>
      <c r="D107" s="55"/>
      <c r="J107" s="56" t="s">
        <v>41</v>
      </c>
      <c r="K107" s="50"/>
      <c r="L107" s="53"/>
      <c r="M107" s="57"/>
      <c r="N107" s="48"/>
    </row>
    <row r="108" spans="2:22" ht="18" x14ac:dyDescent="0.4">
      <c r="K108" s="6" t="s">
        <v>0</v>
      </c>
      <c r="N108" s="5"/>
    </row>
    <row r="109" spans="2:22" ht="18" x14ac:dyDescent="0.4">
      <c r="K109" s="6" t="s">
        <v>1157</v>
      </c>
      <c r="N109" s="5"/>
    </row>
    <row r="110" spans="2:22" ht="18" x14ac:dyDescent="0.4">
      <c r="K110" s="6" t="str">
        <f>+K60</f>
        <v>DLAMVUZO HIGH SCHOOL</v>
      </c>
      <c r="N110" s="5"/>
    </row>
    <row r="111" spans="2:22" s="7" customFormat="1" ht="18" x14ac:dyDescent="0.4">
      <c r="B111" s="8"/>
      <c r="C111" s="9"/>
      <c r="D111" s="10"/>
      <c r="E111" s="11"/>
      <c r="F111" s="11"/>
      <c r="G111" s="11"/>
      <c r="H111" s="11"/>
      <c r="I111" s="11"/>
      <c r="J111" s="12"/>
      <c r="K111" s="12"/>
      <c r="L111" s="11"/>
      <c r="M111" s="11"/>
      <c r="N111" s="5"/>
      <c r="O111" s="5"/>
      <c r="P111" s="5"/>
      <c r="Q111" s="5"/>
      <c r="R111" s="5"/>
      <c r="S111" s="5"/>
      <c r="T111" s="5"/>
      <c r="U111" s="5"/>
      <c r="V111" s="5"/>
    </row>
    <row r="112" spans="2:22" s="7" customFormat="1" ht="18" x14ac:dyDescent="0.4">
      <c r="B112" s="8" t="s">
        <v>2</v>
      </c>
      <c r="D112" s="10" t="s">
        <v>3</v>
      </c>
      <c r="E112" s="11" t="s">
        <v>4</v>
      </c>
      <c r="F112" s="11" t="s">
        <v>4</v>
      </c>
      <c r="G112" s="11" t="s">
        <v>4</v>
      </c>
      <c r="H112" s="11" t="s">
        <v>4</v>
      </c>
      <c r="I112" s="11" t="s">
        <v>4</v>
      </c>
      <c r="J112" s="12"/>
      <c r="K112" s="8" t="s">
        <v>5</v>
      </c>
      <c r="L112" s="13" t="s">
        <v>6</v>
      </c>
      <c r="M112" s="13" t="s">
        <v>7</v>
      </c>
      <c r="N112" s="5"/>
      <c r="O112" s="5"/>
      <c r="P112" s="5"/>
      <c r="Q112" s="5"/>
      <c r="R112" s="5"/>
      <c r="S112" s="5"/>
      <c r="T112" s="5"/>
      <c r="U112" s="5"/>
      <c r="V112" s="5"/>
    </row>
    <row r="113" spans="2:13" ht="18" x14ac:dyDescent="0.4">
      <c r="B113" s="27"/>
      <c r="C113" s="24" t="s">
        <v>63</v>
      </c>
      <c r="D113" s="16"/>
      <c r="E113" s="4" t="s">
        <v>57</v>
      </c>
      <c r="J113" s="17"/>
      <c r="K113" s="17"/>
      <c r="L113" s="18"/>
      <c r="M113" s="19"/>
    </row>
    <row r="114" spans="2:13" x14ac:dyDescent="0.35">
      <c r="B114" s="14"/>
      <c r="C114" s="25"/>
      <c r="D114" s="16"/>
      <c r="J114" s="17"/>
      <c r="K114" s="17"/>
      <c r="L114" s="18"/>
      <c r="M114" s="19"/>
    </row>
    <row r="115" spans="2:13" x14ac:dyDescent="0.35">
      <c r="B115" s="14"/>
      <c r="C115" s="25" t="s">
        <v>64</v>
      </c>
      <c r="D115" s="16"/>
      <c r="J115" s="17"/>
      <c r="K115" s="17"/>
      <c r="L115" s="18"/>
      <c r="M115" s="19"/>
    </row>
    <row r="116" spans="2:13" x14ac:dyDescent="0.35">
      <c r="B116" s="14"/>
      <c r="C116" s="25"/>
      <c r="D116" s="16"/>
      <c r="J116" s="17"/>
      <c r="K116" s="17"/>
      <c r="L116" s="18"/>
      <c r="M116" s="19"/>
    </row>
    <row r="117" spans="2:13" ht="16.5" customHeight="1" x14ac:dyDescent="0.4">
      <c r="B117" s="14"/>
      <c r="C117" s="24" t="s">
        <v>65</v>
      </c>
      <c r="D117" s="16"/>
      <c r="J117" s="17"/>
      <c r="K117" s="17"/>
      <c r="L117" s="18"/>
      <c r="M117" s="19"/>
    </row>
    <row r="118" spans="2:13" x14ac:dyDescent="0.35">
      <c r="B118" s="14"/>
      <c r="C118" s="25"/>
      <c r="D118" s="16"/>
      <c r="J118" s="17"/>
      <c r="K118" s="17"/>
      <c r="L118" s="18"/>
      <c r="M118" s="19"/>
    </row>
    <row r="119" spans="2:13" ht="72" customHeight="1" x14ac:dyDescent="0.35">
      <c r="B119" s="64">
        <v>3</v>
      </c>
      <c r="C119" s="25" t="s">
        <v>66</v>
      </c>
      <c r="D119" s="16"/>
      <c r="J119" s="17"/>
      <c r="K119" s="17"/>
      <c r="L119" s="18"/>
      <c r="M119" s="19"/>
    </row>
    <row r="120" spans="2:13" x14ac:dyDescent="0.35">
      <c r="B120" s="14"/>
      <c r="C120" s="25"/>
      <c r="D120" s="16"/>
      <c r="J120" s="17"/>
      <c r="K120" s="17"/>
      <c r="L120" s="18"/>
      <c r="M120" s="19"/>
    </row>
    <row r="121" spans="2:13" ht="17.25" customHeight="1" x14ac:dyDescent="0.35">
      <c r="B121" s="14"/>
      <c r="C121" s="25" t="s">
        <v>56</v>
      </c>
      <c r="D121" s="16"/>
      <c r="J121" s="17"/>
      <c r="K121" s="17"/>
      <c r="L121" s="18"/>
      <c r="M121" s="19"/>
    </row>
    <row r="122" spans="2:13" x14ac:dyDescent="0.35">
      <c r="B122" s="14"/>
      <c r="C122" s="25" t="s">
        <v>67</v>
      </c>
      <c r="D122" s="16" t="s">
        <v>57</v>
      </c>
      <c r="J122" s="17"/>
      <c r="K122" s="17"/>
      <c r="L122" s="18"/>
      <c r="M122" s="19"/>
    </row>
    <row r="123" spans="2:13" x14ac:dyDescent="0.35">
      <c r="B123" s="14"/>
      <c r="C123" s="25"/>
      <c r="D123" s="16"/>
      <c r="J123" s="17"/>
      <c r="K123" s="17"/>
      <c r="L123" s="18"/>
      <c r="M123" s="19"/>
    </row>
    <row r="124" spans="2:13" ht="18" x14ac:dyDescent="0.4">
      <c r="B124" s="27"/>
      <c r="C124" s="24" t="s">
        <v>68</v>
      </c>
      <c r="D124" s="16"/>
      <c r="E124" s="4" t="s">
        <v>57</v>
      </c>
      <c r="J124" s="17"/>
      <c r="K124" s="17"/>
      <c r="L124" s="18"/>
      <c r="M124" s="19"/>
    </row>
    <row r="125" spans="2:13" x14ac:dyDescent="0.35">
      <c r="B125" s="14"/>
      <c r="C125" s="25"/>
      <c r="D125" s="16"/>
      <c r="J125" s="17"/>
      <c r="K125" s="17"/>
      <c r="L125" s="18"/>
      <c r="M125" s="19"/>
    </row>
    <row r="126" spans="2:13" x14ac:dyDescent="0.35">
      <c r="B126" s="14">
        <v>4</v>
      </c>
      <c r="C126" s="25" t="s">
        <v>69</v>
      </c>
      <c r="D126" s="16"/>
      <c r="J126" s="17"/>
      <c r="K126" s="17"/>
      <c r="L126" s="18"/>
      <c r="M126" s="19"/>
    </row>
    <row r="127" spans="2:13" x14ac:dyDescent="0.35">
      <c r="B127" s="14"/>
      <c r="C127" s="25"/>
      <c r="D127" s="16"/>
      <c r="J127" s="17"/>
      <c r="K127" s="17"/>
      <c r="L127" s="18"/>
      <c r="M127" s="19"/>
    </row>
    <row r="128" spans="2:13" x14ac:dyDescent="0.35">
      <c r="B128" s="14"/>
      <c r="C128" s="25" t="s">
        <v>56</v>
      </c>
      <c r="D128" s="16"/>
      <c r="J128" s="17"/>
      <c r="K128" s="17"/>
      <c r="L128" s="18"/>
      <c r="M128" s="19"/>
    </row>
    <row r="129" spans="2:22" x14ac:dyDescent="0.35">
      <c r="B129" s="14"/>
      <c r="C129" s="25" t="s">
        <v>67</v>
      </c>
      <c r="D129" s="16" t="s">
        <v>57</v>
      </c>
      <c r="J129" s="17"/>
      <c r="K129" s="17"/>
      <c r="L129" s="18"/>
      <c r="M129" s="19"/>
    </row>
    <row r="130" spans="2:22" x14ac:dyDescent="0.35">
      <c r="B130" s="14"/>
      <c r="C130" s="25"/>
      <c r="D130" s="16"/>
      <c r="J130" s="17"/>
      <c r="K130" s="17"/>
      <c r="L130" s="18"/>
      <c r="M130" s="19"/>
    </row>
    <row r="131" spans="2:22" s="6" customFormat="1" ht="18" x14ac:dyDescent="0.4">
      <c r="B131" s="27"/>
      <c r="C131" s="24" t="s">
        <v>70</v>
      </c>
      <c r="D131" s="65"/>
      <c r="E131" s="66" t="s">
        <v>57</v>
      </c>
      <c r="F131" s="66"/>
      <c r="G131" s="66"/>
      <c r="H131" s="66"/>
      <c r="I131" s="66"/>
      <c r="J131" s="67"/>
      <c r="K131" s="67"/>
      <c r="L131" s="68"/>
      <c r="M131" s="69"/>
      <c r="N131" s="70"/>
    </row>
    <row r="132" spans="2:22" x14ac:dyDescent="0.35">
      <c r="B132" s="14"/>
      <c r="C132" s="25"/>
      <c r="D132" s="16"/>
      <c r="J132" s="17"/>
      <c r="K132" s="17"/>
      <c r="L132" s="18"/>
      <c r="M132" s="19"/>
    </row>
    <row r="133" spans="2:22" x14ac:dyDescent="0.35">
      <c r="B133" s="14">
        <v>5</v>
      </c>
      <c r="C133" s="25" t="s">
        <v>71</v>
      </c>
      <c r="D133" s="16"/>
      <c r="J133" s="17"/>
      <c r="K133" s="17"/>
      <c r="L133" s="18"/>
      <c r="M133" s="19"/>
    </row>
    <row r="134" spans="2:22" x14ac:dyDescent="0.35">
      <c r="B134" s="14"/>
      <c r="C134" s="25"/>
      <c r="D134" s="16"/>
      <c r="J134" s="17"/>
      <c r="K134" s="17"/>
      <c r="L134" s="18"/>
      <c r="M134" s="19"/>
    </row>
    <row r="135" spans="2:22" x14ac:dyDescent="0.35">
      <c r="B135" s="14"/>
      <c r="C135" s="25" t="s">
        <v>72</v>
      </c>
      <c r="D135" s="16"/>
      <c r="J135" s="17"/>
      <c r="K135" s="17"/>
      <c r="L135" s="18"/>
      <c r="M135" s="19"/>
    </row>
    <row r="136" spans="2:22" x14ac:dyDescent="0.35">
      <c r="B136" s="14"/>
      <c r="C136" s="25"/>
      <c r="D136" s="16"/>
      <c r="J136" s="17"/>
      <c r="K136" s="17"/>
      <c r="L136" s="18"/>
      <c r="M136" s="19"/>
    </row>
    <row r="137" spans="2:22" ht="24" customHeight="1" x14ac:dyDescent="0.35">
      <c r="B137" s="14"/>
      <c r="C137" s="25" t="s">
        <v>56</v>
      </c>
      <c r="D137" s="16"/>
      <c r="J137" s="17"/>
      <c r="K137" s="17"/>
      <c r="L137" s="18"/>
      <c r="M137" s="19"/>
    </row>
    <row r="138" spans="2:22" x14ac:dyDescent="0.35">
      <c r="B138" s="14"/>
      <c r="C138" s="25" t="s">
        <v>58</v>
      </c>
      <c r="D138" s="16" t="s">
        <v>57</v>
      </c>
      <c r="J138" s="17"/>
      <c r="K138" s="17"/>
      <c r="L138" s="18"/>
      <c r="M138" s="19"/>
    </row>
    <row r="139" spans="2:22" x14ac:dyDescent="0.35">
      <c r="B139" s="14"/>
      <c r="C139" s="25"/>
      <c r="D139" s="16"/>
      <c r="J139" s="17"/>
      <c r="K139" s="17"/>
      <c r="L139" s="18"/>
      <c r="M139" s="19"/>
    </row>
    <row r="140" spans="2:22" s="6" customFormat="1" ht="18" x14ac:dyDescent="0.4">
      <c r="B140" s="27"/>
      <c r="C140" s="24" t="s">
        <v>73</v>
      </c>
      <c r="D140" s="65"/>
      <c r="E140" s="66" t="s">
        <v>57</v>
      </c>
      <c r="F140" s="66"/>
      <c r="G140" s="66"/>
      <c r="H140" s="66"/>
      <c r="I140" s="66"/>
      <c r="J140" s="67"/>
      <c r="K140" s="67"/>
      <c r="L140" s="68"/>
      <c r="M140" s="69"/>
      <c r="N140" s="70"/>
    </row>
    <row r="141" spans="2:22" s="7" customFormat="1" x14ac:dyDescent="0.35">
      <c r="B141" s="14"/>
      <c r="C141" s="25"/>
      <c r="D141" s="16"/>
      <c r="E141" s="4"/>
      <c r="F141" s="4"/>
      <c r="G141" s="4"/>
      <c r="H141" s="4"/>
      <c r="I141" s="4"/>
      <c r="J141" s="17"/>
      <c r="K141" s="17"/>
      <c r="L141" s="18"/>
      <c r="M141" s="19"/>
      <c r="N141" s="20"/>
      <c r="O141" s="5"/>
      <c r="P141" s="5"/>
      <c r="Q141" s="5"/>
      <c r="R141" s="5"/>
      <c r="S141" s="5"/>
      <c r="T141" s="5"/>
      <c r="U141" s="5"/>
      <c r="V141" s="5"/>
    </row>
    <row r="142" spans="2:22" s="7" customFormat="1" x14ac:dyDescent="0.35">
      <c r="B142" s="14">
        <v>6</v>
      </c>
      <c r="C142" s="25" t="s">
        <v>74</v>
      </c>
      <c r="D142" s="16"/>
      <c r="E142" s="4"/>
      <c r="F142" s="4"/>
      <c r="G142" s="4"/>
      <c r="H142" s="4"/>
      <c r="I142" s="4"/>
      <c r="J142" s="17"/>
      <c r="K142" s="17"/>
      <c r="L142" s="18"/>
      <c r="M142" s="19"/>
      <c r="N142" s="20"/>
      <c r="O142" s="5"/>
      <c r="P142" s="5"/>
      <c r="Q142" s="5"/>
      <c r="R142" s="5"/>
      <c r="S142" s="5"/>
      <c r="T142" s="5"/>
      <c r="U142" s="5"/>
      <c r="V142" s="5"/>
    </row>
    <row r="143" spans="2:22" s="7" customFormat="1" x14ac:dyDescent="0.35">
      <c r="B143" s="14"/>
      <c r="C143" s="25"/>
      <c r="D143" s="16"/>
      <c r="E143" s="4"/>
      <c r="F143" s="4"/>
      <c r="G143" s="4"/>
      <c r="H143" s="4"/>
      <c r="I143" s="4"/>
      <c r="J143" s="17"/>
      <c r="K143" s="17"/>
      <c r="L143" s="18"/>
      <c r="M143" s="19"/>
      <c r="N143" s="20"/>
      <c r="O143" s="5"/>
      <c r="P143" s="5"/>
      <c r="Q143" s="5"/>
      <c r="R143" s="5"/>
      <c r="S143" s="5"/>
      <c r="T143" s="5"/>
      <c r="U143" s="5"/>
      <c r="V143" s="5"/>
    </row>
    <row r="144" spans="2:22" s="7" customFormat="1" ht="18.75" customHeight="1" x14ac:dyDescent="0.35">
      <c r="B144" s="14"/>
      <c r="C144" s="25" t="s">
        <v>56</v>
      </c>
      <c r="D144" s="16"/>
      <c r="E144" s="4"/>
      <c r="F144" s="4"/>
      <c r="G144" s="4"/>
      <c r="H144" s="4"/>
      <c r="I144" s="4"/>
      <c r="J144" s="17"/>
      <c r="K144" s="17"/>
      <c r="L144" s="18"/>
      <c r="M144" s="19"/>
      <c r="N144" s="20"/>
      <c r="O144" s="5"/>
      <c r="P144" s="5"/>
      <c r="Q144" s="5"/>
      <c r="R144" s="5"/>
      <c r="S144" s="5"/>
      <c r="T144" s="5"/>
      <c r="U144" s="5"/>
      <c r="V144" s="5"/>
    </row>
    <row r="145" spans="2:22" s="7" customFormat="1" x14ac:dyDescent="0.35">
      <c r="B145" s="14"/>
      <c r="C145" s="25" t="s">
        <v>58</v>
      </c>
      <c r="D145" s="16" t="s">
        <v>57</v>
      </c>
      <c r="E145" s="4"/>
      <c r="F145" s="4"/>
      <c r="G145" s="4"/>
      <c r="H145" s="4"/>
      <c r="I145" s="4"/>
      <c r="J145" s="17"/>
      <c r="K145" s="17"/>
      <c r="L145" s="18"/>
      <c r="M145" s="19"/>
      <c r="N145" s="20"/>
      <c r="O145" s="5"/>
      <c r="P145" s="5"/>
      <c r="Q145" s="5"/>
      <c r="R145" s="5"/>
      <c r="S145" s="5"/>
      <c r="T145" s="5"/>
      <c r="U145" s="5"/>
      <c r="V145" s="5"/>
    </row>
    <row r="146" spans="2:22" s="7" customFormat="1" x14ac:dyDescent="0.35">
      <c r="B146" s="14"/>
      <c r="C146" s="25"/>
      <c r="D146" s="16"/>
      <c r="E146" s="4"/>
      <c r="F146" s="4"/>
      <c r="G146" s="4"/>
      <c r="H146" s="4"/>
      <c r="I146" s="4"/>
      <c r="J146" s="17"/>
      <c r="K146" s="17"/>
      <c r="L146" s="18"/>
      <c r="M146" s="19"/>
      <c r="N146" s="20"/>
      <c r="O146" s="5"/>
      <c r="P146" s="5"/>
      <c r="Q146" s="5"/>
      <c r="R146" s="5"/>
      <c r="S146" s="5"/>
      <c r="T146" s="5"/>
      <c r="U146" s="5"/>
      <c r="V146" s="5"/>
    </row>
    <row r="147" spans="2:22" s="72" customFormat="1" ht="18" x14ac:dyDescent="0.4">
      <c r="B147" s="27"/>
      <c r="C147" s="24" t="s">
        <v>75</v>
      </c>
      <c r="D147" s="71"/>
      <c r="E147" s="66" t="s">
        <v>57</v>
      </c>
      <c r="F147" s="66"/>
      <c r="G147" s="66"/>
      <c r="H147" s="66"/>
      <c r="I147" s="66"/>
      <c r="J147" s="67"/>
      <c r="K147" s="67"/>
      <c r="L147" s="68"/>
      <c r="M147" s="69"/>
      <c r="N147" s="70"/>
      <c r="O147" s="6"/>
      <c r="P147" s="6"/>
      <c r="Q147" s="6"/>
      <c r="R147" s="6"/>
      <c r="S147" s="6"/>
      <c r="T147" s="6"/>
      <c r="U147" s="6"/>
      <c r="V147" s="6"/>
    </row>
    <row r="148" spans="2:22" s="7" customFormat="1" x14ac:dyDescent="0.35">
      <c r="B148" s="14"/>
      <c r="C148" s="25"/>
      <c r="D148" s="16"/>
      <c r="E148" s="4"/>
      <c r="F148" s="4"/>
      <c r="G148" s="4"/>
      <c r="H148" s="4"/>
      <c r="I148" s="4"/>
      <c r="J148" s="17"/>
      <c r="K148" s="17"/>
      <c r="L148" s="18"/>
      <c r="M148" s="19"/>
      <c r="N148" s="20"/>
      <c r="O148" s="5"/>
      <c r="P148" s="5"/>
      <c r="Q148" s="5"/>
      <c r="R148" s="5"/>
      <c r="S148" s="5"/>
      <c r="T148" s="5"/>
      <c r="U148" s="5"/>
      <c r="V148" s="5"/>
    </row>
    <row r="149" spans="2:22" x14ac:dyDescent="0.35">
      <c r="B149" s="14">
        <v>7</v>
      </c>
      <c r="C149" s="25" t="s">
        <v>76</v>
      </c>
      <c r="D149" s="16"/>
      <c r="J149" s="17"/>
      <c r="K149" s="17"/>
      <c r="L149" s="18"/>
      <c r="M149" s="19"/>
    </row>
    <row r="150" spans="2:22" x14ac:dyDescent="0.35">
      <c r="B150" s="14"/>
      <c r="C150" s="25"/>
      <c r="D150" s="16"/>
      <c r="J150" s="17"/>
      <c r="K150" s="17"/>
      <c r="L150" s="18"/>
      <c r="M150" s="19"/>
    </row>
    <row r="151" spans="2:22" ht="90.75" customHeight="1" x14ac:dyDescent="0.35">
      <c r="B151" s="14"/>
      <c r="C151" s="25" t="s">
        <v>990</v>
      </c>
      <c r="D151" s="16"/>
      <c r="J151" s="17"/>
      <c r="K151" s="17"/>
      <c r="L151" s="18"/>
      <c r="M151" s="19"/>
    </row>
    <row r="152" spans="2:22" ht="35" x14ac:dyDescent="0.35">
      <c r="B152" s="14"/>
      <c r="C152" s="25" t="s">
        <v>77</v>
      </c>
      <c r="D152" s="16"/>
      <c r="J152" s="17"/>
      <c r="K152" s="17"/>
      <c r="L152" s="18"/>
      <c r="M152" s="19"/>
    </row>
    <row r="153" spans="2:22" x14ac:dyDescent="0.35">
      <c r="B153" s="14"/>
      <c r="C153" s="25"/>
      <c r="D153" s="16"/>
      <c r="J153" s="17"/>
      <c r="K153" s="17"/>
      <c r="L153" s="18"/>
      <c r="M153" s="19"/>
    </row>
    <row r="154" spans="2:22" x14ac:dyDescent="0.35">
      <c r="B154" s="14"/>
      <c r="C154" s="25" t="s">
        <v>78</v>
      </c>
      <c r="D154" s="16"/>
      <c r="J154" s="17"/>
      <c r="K154" s="17"/>
      <c r="L154" s="18"/>
      <c r="M154" s="19"/>
    </row>
    <row r="155" spans="2:22" x14ac:dyDescent="0.35">
      <c r="B155" s="14"/>
      <c r="C155" s="25"/>
      <c r="D155" s="16"/>
      <c r="J155" s="17"/>
      <c r="K155" s="17"/>
      <c r="L155" s="18"/>
      <c r="M155" s="19"/>
    </row>
    <row r="156" spans="2:22" ht="23.25" customHeight="1" x14ac:dyDescent="0.35">
      <c r="B156" s="14"/>
      <c r="C156" s="25" t="s">
        <v>56</v>
      </c>
      <c r="D156" s="16"/>
      <c r="J156" s="17"/>
      <c r="K156" s="17"/>
      <c r="L156" s="18"/>
      <c r="M156" s="19"/>
    </row>
    <row r="157" spans="2:22" x14ac:dyDescent="0.35">
      <c r="B157" s="14"/>
      <c r="C157" s="25" t="s">
        <v>58</v>
      </c>
      <c r="D157" s="16" t="s">
        <v>57</v>
      </c>
      <c r="J157" s="17"/>
      <c r="K157" s="17"/>
      <c r="L157" s="18"/>
      <c r="M157" s="19"/>
    </row>
    <row r="158" spans="2:22" x14ac:dyDescent="0.35">
      <c r="B158" s="14"/>
      <c r="C158" s="25"/>
      <c r="D158" s="16"/>
      <c r="J158" s="17"/>
      <c r="K158" s="17"/>
      <c r="L158" s="18"/>
      <c r="M158" s="19"/>
    </row>
    <row r="159" spans="2:22" s="6" customFormat="1" ht="18" x14ac:dyDescent="0.4">
      <c r="B159" s="27"/>
      <c r="C159" s="24" t="s">
        <v>79</v>
      </c>
      <c r="D159" s="65"/>
      <c r="E159" s="66" t="s">
        <v>57</v>
      </c>
      <c r="F159" s="66"/>
      <c r="G159" s="66"/>
      <c r="H159" s="66"/>
      <c r="I159" s="66"/>
      <c r="J159" s="67"/>
      <c r="K159" s="67"/>
      <c r="L159" s="68"/>
      <c r="M159" s="69"/>
      <c r="N159" s="70"/>
    </row>
    <row r="160" spans="2:22" x14ac:dyDescent="0.35">
      <c r="B160" s="14"/>
      <c r="C160" s="25"/>
      <c r="D160" s="16"/>
      <c r="J160" s="17"/>
      <c r="K160" s="17"/>
      <c r="L160" s="18"/>
      <c r="M160" s="19"/>
    </row>
    <row r="161" spans="2:16" x14ac:dyDescent="0.35">
      <c r="B161" s="14">
        <v>8</v>
      </c>
      <c r="C161" s="25" t="s">
        <v>80</v>
      </c>
      <c r="D161" s="16"/>
      <c r="J161" s="17"/>
      <c r="K161" s="17"/>
      <c r="L161" s="18"/>
      <c r="M161" s="19"/>
    </row>
    <row r="162" spans="2:16" x14ac:dyDescent="0.35">
      <c r="B162" s="14"/>
      <c r="C162" s="25"/>
      <c r="D162" s="16"/>
      <c r="J162" s="17"/>
      <c r="K162" s="17"/>
      <c r="L162" s="18"/>
      <c r="M162" s="19"/>
    </row>
    <row r="163" spans="2:16" ht="23.25" customHeight="1" x14ac:dyDescent="0.35">
      <c r="B163" s="14"/>
      <c r="C163" s="25" t="s">
        <v>56</v>
      </c>
      <c r="D163" s="16"/>
      <c r="J163" s="17"/>
      <c r="K163" s="17"/>
      <c r="L163" s="18"/>
      <c r="M163" s="19"/>
    </row>
    <row r="164" spans="2:16" x14ac:dyDescent="0.35">
      <c r="B164" s="14"/>
      <c r="C164" s="25" t="s">
        <v>58</v>
      </c>
      <c r="D164" s="16" t="s">
        <v>57</v>
      </c>
      <c r="J164" s="17"/>
      <c r="K164" s="17"/>
      <c r="L164" s="18"/>
      <c r="M164" s="19"/>
    </row>
    <row r="165" spans="2:16" s="6" customFormat="1" ht="18" x14ac:dyDescent="0.4">
      <c r="B165" s="73"/>
      <c r="C165" s="74"/>
      <c r="D165" s="65"/>
      <c r="E165" s="66"/>
      <c r="F165" s="66"/>
      <c r="G165" s="66"/>
      <c r="H165" s="66"/>
      <c r="I165" s="66"/>
      <c r="J165" s="67"/>
      <c r="K165" s="67"/>
      <c r="L165" s="68"/>
      <c r="M165" s="69"/>
      <c r="N165" s="70"/>
    </row>
    <row r="166" spans="2:16" s="6" customFormat="1" ht="18" x14ac:dyDescent="0.4">
      <c r="B166" s="73"/>
      <c r="C166" s="74"/>
      <c r="D166" s="65"/>
      <c r="E166" s="66"/>
      <c r="F166" s="66"/>
      <c r="G166" s="66"/>
      <c r="H166" s="66"/>
      <c r="I166" s="66"/>
      <c r="J166" s="67"/>
      <c r="K166" s="67"/>
      <c r="L166" s="68"/>
      <c r="M166" s="69"/>
      <c r="N166" s="70"/>
    </row>
    <row r="167" spans="2:16" s="6" customFormat="1" ht="18" x14ac:dyDescent="0.4">
      <c r="B167" s="73"/>
      <c r="C167" s="74"/>
      <c r="D167" s="65"/>
      <c r="E167" s="66"/>
      <c r="F167" s="66"/>
      <c r="G167" s="66"/>
      <c r="H167" s="66"/>
      <c r="I167" s="66"/>
      <c r="J167" s="67"/>
      <c r="K167" s="67"/>
      <c r="L167" s="68"/>
      <c r="M167" s="69"/>
      <c r="N167" s="70"/>
    </row>
    <row r="168" spans="2:16" s="6" customFormat="1" ht="18" x14ac:dyDescent="0.4">
      <c r="B168" s="73"/>
      <c r="C168" s="74"/>
      <c r="D168" s="65"/>
      <c r="E168" s="66"/>
      <c r="F168" s="66"/>
      <c r="G168" s="66"/>
      <c r="H168" s="66"/>
      <c r="I168" s="66"/>
      <c r="J168" s="67"/>
      <c r="K168" s="67"/>
      <c r="L168" s="68"/>
      <c r="M168" s="69"/>
      <c r="N168" s="70"/>
    </row>
    <row r="169" spans="2:16" s="6" customFormat="1" ht="18" x14ac:dyDescent="0.4">
      <c r="B169" s="73"/>
      <c r="C169" s="74"/>
      <c r="D169" s="65"/>
      <c r="E169" s="66"/>
      <c r="F169" s="66"/>
      <c r="G169" s="66"/>
      <c r="H169" s="66"/>
      <c r="I169" s="66"/>
      <c r="J169" s="67"/>
      <c r="K169" s="67"/>
      <c r="L169" s="68"/>
      <c r="M169" s="69"/>
      <c r="N169" s="70"/>
    </row>
    <row r="170" spans="2:16" x14ac:dyDescent="0.35">
      <c r="B170" s="14"/>
      <c r="C170" s="25"/>
      <c r="D170" s="16"/>
      <c r="J170" s="17"/>
      <c r="K170" s="17"/>
      <c r="L170" s="18"/>
      <c r="M170" s="19"/>
    </row>
    <row r="171" spans="2:16" s="39" customFormat="1" ht="39.75" customHeight="1" thickBot="1" x14ac:dyDescent="0.45">
      <c r="B171" s="30"/>
      <c r="C171" s="31"/>
      <c r="D171" s="32"/>
      <c r="E171" s="33"/>
      <c r="F171" s="33"/>
      <c r="G171" s="33"/>
      <c r="H171" s="33"/>
      <c r="I171" s="33"/>
      <c r="J171" s="34"/>
      <c r="K171" s="35"/>
      <c r="L171" s="36" t="s">
        <v>34</v>
      </c>
      <c r="M171" s="37"/>
      <c r="N171" s="38"/>
      <c r="P171" s="40"/>
    </row>
    <row r="172" spans="2:16" s="40" customFormat="1" ht="17.25" customHeight="1" thickTop="1" x14ac:dyDescent="0.35">
      <c r="B172" s="41"/>
      <c r="C172" s="42"/>
      <c r="D172" s="43"/>
      <c r="E172" s="44"/>
      <c r="F172" s="44"/>
      <c r="G172" s="44"/>
      <c r="H172" s="44"/>
      <c r="I172" s="44"/>
      <c r="J172" s="45" t="s">
        <v>35</v>
      </c>
      <c r="K172" s="35"/>
      <c r="L172" s="46"/>
      <c r="M172" s="47"/>
      <c r="N172" s="48"/>
      <c r="O172" s="39"/>
      <c r="P172" s="39"/>
    </row>
    <row r="173" spans="2:16" s="40" customFormat="1" ht="17.25" customHeight="1" x14ac:dyDescent="0.35">
      <c r="B173" s="49"/>
      <c r="C173" s="50" t="s">
        <v>36</v>
      </c>
      <c r="D173" s="51"/>
      <c r="J173" s="52"/>
      <c r="K173" s="50"/>
      <c r="L173" s="53"/>
      <c r="M173" s="53"/>
      <c r="N173" s="48"/>
      <c r="O173" s="39"/>
      <c r="P173" s="39"/>
    </row>
    <row r="174" spans="2:16" s="39" customFormat="1" ht="17.25" customHeight="1" x14ac:dyDescent="0.35">
      <c r="B174" s="54"/>
      <c r="C174" s="50" t="s">
        <v>37</v>
      </c>
      <c r="D174" s="55"/>
      <c r="J174" s="56"/>
      <c r="K174" s="50"/>
      <c r="L174" s="53"/>
      <c r="M174" s="57"/>
    </row>
    <row r="175" spans="2:16" s="39" customFormat="1" ht="17.25" customHeight="1" x14ac:dyDescent="0.4">
      <c r="B175" s="54"/>
      <c r="C175" s="50" t="s">
        <v>38</v>
      </c>
      <c r="D175" s="55"/>
      <c r="J175" s="52"/>
      <c r="K175" s="58"/>
      <c r="L175" s="59"/>
      <c r="M175" s="57"/>
      <c r="N175" s="48"/>
    </row>
    <row r="176" spans="2:16" s="39" customFormat="1" ht="17.25" customHeight="1" x14ac:dyDescent="0.35">
      <c r="B176" s="54"/>
      <c r="C176" s="50" t="str">
        <f>+C106</f>
        <v xml:space="preserve">Dlamvuzo High School </v>
      </c>
      <c r="D176" s="55"/>
      <c r="J176" s="60" t="s">
        <v>39</v>
      </c>
      <c r="K176" s="50"/>
      <c r="L176" s="53"/>
      <c r="M176" s="57"/>
      <c r="N176" s="48"/>
    </row>
    <row r="177" spans="2:22" s="39" customFormat="1" ht="17.25" customHeight="1" x14ac:dyDescent="0.35">
      <c r="B177" s="54"/>
      <c r="C177" s="61" t="s">
        <v>81</v>
      </c>
      <c r="D177" s="55"/>
      <c r="J177" s="56" t="s">
        <v>41</v>
      </c>
      <c r="K177" s="50"/>
      <c r="L177" s="53"/>
      <c r="M177" s="57"/>
      <c r="N177" s="48"/>
    </row>
    <row r="178" spans="2:22" ht="18" x14ac:dyDescent="0.4">
      <c r="K178" s="6" t="s">
        <v>0</v>
      </c>
      <c r="N178" s="5"/>
    </row>
    <row r="179" spans="2:22" ht="18" x14ac:dyDescent="0.4">
      <c r="K179" s="6" t="s">
        <v>1157</v>
      </c>
      <c r="N179" s="5"/>
    </row>
    <row r="180" spans="2:22" ht="18" x14ac:dyDescent="0.4">
      <c r="K180" s="6" t="str">
        <f>+K110</f>
        <v>DLAMVUZO HIGH SCHOOL</v>
      </c>
      <c r="N180" s="5"/>
    </row>
    <row r="181" spans="2:22" s="7" customFormat="1" ht="18" x14ac:dyDescent="0.4">
      <c r="B181" s="8"/>
      <c r="C181" s="9"/>
      <c r="D181" s="10"/>
      <c r="E181" s="11"/>
      <c r="F181" s="11"/>
      <c r="G181" s="11"/>
      <c r="H181" s="11"/>
      <c r="I181" s="11"/>
      <c r="J181" s="12"/>
      <c r="K181" s="12"/>
      <c r="L181" s="11"/>
      <c r="M181" s="11"/>
      <c r="N181" s="5"/>
      <c r="O181" s="5"/>
      <c r="P181" s="5"/>
      <c r="Q181" s="5"/>
      <c r="R181" s="5"/>
      <c r="S181" s="5"/>
      <c r="T181" s="5"/>
      <c r="U181" s="5"/>
      <c r="V181" s="5"/>
    </row>
    <row r="182" spans="2:22" s="7" customFormat="1" ht="18" x14ac:dyDescent="0.4">
      <c r="B182" s="8" t="s">
        <v>2</v>
      </c>
      <c r="D182" s="10" t="s">
        <v>3</v>
      </c>
      <c r="E182" s="11" t="s">
        <v>4</v>
      </c>
      <c r="F182" s="11" t="s">
        <v>4</v>
      </c>
      <c r="G182" s="11" t="s">
        <v>4</v>
      </c>
      <c r="H182" s="11" t="s">
        <v>4</v>
      </c>
      <c r="I182" s="11" t="s">
        <v>4</v>
      </c>
      <c r="J182" s="12"/>
      <c r="K182" s="8" t="s">
        <v>5</v>
      </c>
      <c r="L182" s="13" t="s">
        <v>6</v>
      </c>
      <c r="M182" s="13" t="s">
        <v>7</v>
      </c>
      <c r="N182" s="5"/>
      <c r="O182" s="5"/>
      <c r="P182" s="5"/>
      <c r="Q182" s="5"/>
      <c r="R182" s="5"/>
      <c r="S182" s="5"/>
      <c r="T182" s="5"/>
      <c r="U182" s="5"/>
      <c r="V182" s="5"/>
    </row>
    <row r="183" spans="2:22" s="6" customFormat="1" ht="18" x14ac:dyDescent="0.4">
      <c r="B183" s="27"/>
      <c r="C183" s="24" t="s">
        <v>82</v>
      </c>
      <c r="D183" s="65"/>
      <c r="E183" s="66" t="s">
        <v>57</v>
      </c>
      <c r="F183" s="66"/>
      <c r="G183" s="66"/>
      <c r="H183" s="66"/>
      <c r="I183" s="66"/>
      <c r="J183" s="67"/>
      <c r="K183" s="67"/>
      <c r="L183" s="68"/>
      <c r="M183" s="69"/>
      <c r="N183" s="70"/>
    </row>
    <row r="184" spans="2:22" x14ac:dyDescent="0.35">
      <c r="B184" s="14"/>
      <c r="C184" s="25"/>
      <c r="D184" s="16"/>
      <c r="J184" s="17"/>
      <c r="K184" s="17"/>
      <c r="L184" s="18"/>
      <c r="M184" s="19"/>
    </row>
    <row r="185" spans="2:22" x14ac:dyDescent="0.35">
      <c r="B185" s="14">
        <v>9</v>
      </c>
      <c r="C185" s="25" t="s">
        <v>83</v>
      </c>
      <c r="D185" s="16"/>
      <c r="J185" s="17"/>
      <c r="K185" s="17"/>
      <c r="L185" s="18"/>
      <c r="M185" s="19"/>
    </row>
    <row r="186" spans="2:22" x14ac:dyDescent="0.35">
      <c r="B186" s="14"/>
      <c r="C186" s="25"/>
      <c r="D186" s="16"/>
      <c r="J186" s="17"/>
      <c r="K186" s="17"/>
      <c r="L186" s="18"/>
      <c r="M186" s="19"/>
    </row>
    <row r="187" spans="2:22" ht="21.75" customHeight="1" x14ac:dyDescent="0.35">
      <c r="B187" s="14"/>
      <c r="C187" s="25" t="s">
        <v>56</v>
      </c>
      <c r="D187" s="16"/>
      <c r="J187" s="17"/>
      <c r="K187" s="17"/>
      <c r="L187" s="18"/>
      <c r="M187" s="19"/>
    </row>
    <row r="188" spans="2:22" x14ac:dyDescent="0.35">
      <c r="B188" s="14"/>
      <c r="C188" s="25" t="s">
        <v>58</v>
      </c>
      <c r="D188" s="16" t="s">
        <v>57</v>
      </c>
      <c r="J188" s="17"/>
      <c r="K188" s="17"/>
      <c r="L188" s="18"/>
      <c r="M188" s="19"/>
    </row>
    <row r="189" spans="2:22" s="7" customFormat="1" x14ac:dyDescent="0.35">
      <c r="B189" s="14"/>
      <c r="C189" s="25"/>
      <c r="D189" s="16"/>
      <c r="E189" s="4"/>
      <c r="F189" s="4"/>
      <c r="G189" s="4"/>
      <c r="H189" s="4"/>
      <c r="I189" s="4"/>
      <c r="J189" s="17"/>
      <c r="K189" s="17"/>
      <c r="L189" s="18"/>
      <c r="M189" s="19"/>
      <c r="N189" s="20"/>
      <c r="O189" s="5"/>
      <c r="P189" s="5"/>
      <c r="Q189" s="5"/>
      <c r="R189" s="5"/>
      <c r="S189" s="5"/>
      <c r="T189" s="5"/>
      <c r="U189" s="5"/>
      <c r="V189" s="5"/>
    </row>
    <row r="190" spans="2:22" s="72" customFormat="1" ht="18" x14ac:dyDescent="0.4">
      <c r="B190" s="27"/>
      <c r="C190" s="24" t="s">
        <v>84</v>
      </c>
      <c r="D190" s="71"/>
      <c r="E190" s="66" t="s">
        <v>57</v>
      </c>
      <c r="F190" s="66"/>
      <c r="G190" s="66"/>
      <c r="H190" s="66"/>
      <c r="I190" s="66"/>
      <c r="J190" s="67"/>
      <c r="K190" s="67"/>
      <c r="L190" s="68"/>
      <c r="M190" s="69"/>
      <c r="N190" s="70"/>
      <c r="O190" s="6"/>
      <c r="P190" s="6"/>
      <c r="Q190" s="6"/>
      <c r="R190" s="6"/>
      <c r="S190" s="6"/>
      <c r="T190" s="6"/>
      <c r="U190" s="6"/>
      <c r="V190" s="6"/>
    </row>
    <row r="191" spans="2:22" s="7" customFormat="1" x14ac:dyDescent="0.35">
      <c r="B191" s="14"/>
      <c r="C191" s="25"/>
      <c r="D191" s="16"/>
      <c r="E191" s="4"/>
      <c r="F191" s="4"/>
      <c r="G191" s="4"/>
      <c r="H191" s="4"/>
      <c r="I191" s="4"/>
      <c r="J191" s="17"/>
      <c r="K191" s="17"/>
      <c r="L191" s="18"/>
      <c r="M191" s="19"/>
      <c r="N191" s="20"/>
      <c r="O191" s="5"/>
      <c r="P191" s="5"/>
      <c r="Q191" s="5"/>
      <c r="R191" s="5"/>
      <c r="S191" s="5"/>
      <c r="T191" s="5"/>
      <c r="U191" s="5"/>
      <c r="V191" s="5"/>
    </row>
    <row r="192" spans="2:22" s="7" customFormat="1" x14ac:dyDescent="0.35">
      <c r="B192" s="14">
        <v>10</v>
      </c>
      <c r="C192" s="25" t="s">
        <v>85</v>
      </c>
      <c r="D192" s="16"/>
      <c r="E192" s="4"/>
      <c r="F192" s="4"/>
      <c r="G192" s="4"/>
      <c r="H192" s="4"/>
      <c r="I192" s="4"/>
      <c r="J192" s="17"/>
      <c r="K192" s="17"/>
      <c r="L192" s="18"/>
      <c r="M192" s="19"/>
      <c r="N192" s="20"/>
      <c r="O192" s="5"/>
      <c r="P192" s="5"/>
      <c r="Q192" s="5"/>
      <c r="R192" s="5"/>
      <c r="S192" s="5"/>
      <c r="T192" s="5"/>
      <c r="U192" s="5"/>
      <c r="V192" s="5"/>
    </row>
    <row r="193" spans="2:22" s="7" customFormat="1" x14ac:dyDescent="0.35">
      <c r="B193" s="14"/>
      <c r="C193" s="25"/>
      <c r="D193" s="16"/>
      <c r="E193" s="4"/>
      <c r="F193" s="4"/>
      <c r="G193" s="4"/>
      <c r="H193" s="4"/>
      <c r="I193" s="4"/>
      <c r="J193" s="17"/>
      <c r="K193" s="17"/>
      <c r="L193" s="18"/>
      <c r="M193" s="19"/>
      <c r="N193" s="20"/>
      <c r="O193" s="5"/>
      <c r="P193" s="5"/>
      <c r="Q193" s="5"/>
      <c r="R193" s="5"/>
      <c r="S193" s="5"/>
      <c r="T193" s="5"/>
      <c r="U193" s="5"/>
      <c r="V193" s="5"/>
    </row>
    <row r="194" spans="2:22" s="7" customFormat="1" ht="18" customHeight="1" x14ac:dyDescent="0.35">
      <c r="B194" s="14"/>
      <c r="C194" s="25" t="s">
        <v>86</v>
      </c>
      <c r="D194" s="16"/>
      <c r="E194" s="4"/>
      <c r="F194" s="4"/>
      <c r="G194" s="4"/>
      <c r="H194" s="4"/>
      <c r="I194" s="4"/>
      <c r="J194" s="17"/>
      <c r="K194" s="17"/>
      <c r="L194" s="18"/>
      <c r="M194" s="19"/>
      <c r="N194" s="20"/>
      <c r="O194" s="5"/>
      <c r="P194" s="5"/>
      <c r="Q194" s="5"/>
      <c r="R194" s="5"/>
      <c r="S194" s="5"/>
      <c r="T194" s="5"/>
      <c r="U194" s="5"/>
      <c r="V194" s="5"/>
    </row>
    <row r="195" spans="2:22" s="7" customFormat="1" x14ac:dyDescent="0.35">
      <c r="B195" s="14"/>
      <c r="C195" s="25"/>
      <c r="D195" s="16"/>
      <c r="E195" s="4"/>
      <c r="F195" s="4"/>
      <c r="G195" s="4"/>
      <c r="H195" s="4"/>
      <c r="I195" s="4"/>
      <c r="J195" s="17"/>
      <c r="K195" s="17"/>
      <c r="L195" s="18"/>
      <c r="M195" s="19"/>
      <c r="N195" s="20"/>
      <c r="O195" s="5"/>
      <c r="P195" s="5"/>
      <c r="Q195" s="5"/>
      <c r="R195" s="5"/>
      <c r="S195" s="5"/>
      <c r="T195" s="5"/>
      <c r="U195" s="5"/>
      <c r="V195" s="5"/>
    </row>
    <row r="196" spans="2:22" s="7" customFormat="1" x14ac:dyDescent="0.35">
      <c r="B196" s="14"/>
      <c r="C196" s="25" t="s">
        <v>87</v>
      </c>
      <c r="D196" s="16"/>
      <c r="E196" s="4">
        <v>0</v>
      </c>
      <c r="F196" s="4"/>
      <c r="G196" s="4"/>
      <c r="H196" s="4"/>
      <c r="I196" s="4"/>
      <c r="J196" s="17"/>
      <c r="K196" s="17"/>
      <c r="L196" s="18"/>
      <c r="M196" s="19"/>
      <c r="N196" s="20"/>
      <c r="O196" s="5"/>
      <c r="P196" s="5"/>
      <c r="Q196" s="5"/>
      <c r="R196" s="5"/>
      <c r="S196" s="5"/>
      <c r="T196" s="5"/>
      <c r="U196" s="5"/>
      <c r="V196" s="5"/>
    </row>
    <row r="197" spans="2:22" x14ac:dyDescent="0.35">
      <c r="B197" s="14"/>
      <c r="C197" s="25"/>
      <c r="D197" s="16"/>
      <c r="J197" s="17"/>
      <c r="K197" s="17"/>
      <c r="L197" s="18"/>
      <c r="M197" s="19"/>
    </row>
    <row r="198" spans="2:22" ht="144.75" customHeight="1" x14ac:dyDescent="0.35">
      <c r="B198" s="75" t="s">
        <v>88</v>
      </c>
      <c r="C198" s="25" t="s">
        <v>89</v>
      </c>
      <c r="D198" s="16"/>
      <c r="J198" s="17"/>
      <c r="K198" s="17"/>
      <c r="L198" s="18"/>
      <c r="M198" s="19"/>
    </row>
    <row r="199" spans="2:22" x14ac:dyDescent="0.35">
      <c r="B199" s="64"/>
      <c r="C199" s="25"/>
      <c r="D199" s="16"/>
      <c r="J199" s="17"/>
      <c r="K199" s="17"/>
      <c r="L199" s="18"/>
      <c r="M199" s="19"/>
    </row>
    <row r="200" spans="2:22" ht="61.5" customHeight="1" x14ac:dyDescent="0.35">
      <c r="B200" s="75" t="s">
        <v>90</v>
      </c>
      <c r="C200" s="25" t="s">
        <v>91</v>
      </c>
      <c r="D200" s="16"/>
      <c r="E200" s="4" t="s">
        <v>92</v>
      </c>
      <c r="J200" s="17"/>
      <c r="K200" s="17"/>
      <c r="L200" s="18"/>
      <c r="M200" s="19"/>
    </row>
    <row r="201" spans="2:22" x14ac:dyDescent="0.35">
      <c r="B201" s="64"/>
      <c r="C201" s="25"/>
      <c r="D201" s="16"/>
      <c r="J201" s="17"/>
      <c r="K201" s="17"/>
      <c r="L201" s="18"/>
      <c r="M201" s="19"/>
    </row>
    <row r="202" spans="2:22" ht="52.5" x14ac:dyDescent="0.35">
      <c r="B202" s="75" t="s">
        <v>93</v>
      </c>
      <c r="C202" s="25" t="s">
        <v>94</v>
      </c>
      <c r="D202" s="16"/>
      <c r="E202" s="4" t="s">
        <v>92</v>
      </c>
      <c r="J202" s="17"/>
      <c r="K202" s="17"/>
      <c r="L202" s="18"/>
      <c r="M202" s="19"/>
    </row>
    <row r="203" spans="2:22" x14ac:dyDescent="0.35">
      <c r="B203" s="75"/>
      <c r="C203" s="25"/>
      <c r="D203" s="16"/>
      <c r="J203" s="17"/>
      <c r="K203" s="17"/>
      <c r="L203" s="18"/>
      <c r="M203" s="19"/>
    </row>
    <row r="204" spans="2:22" x14ac:dyDescent="0.35">
      <c r="B204" s="75" t="s">
        <v>95</v>
      </c>
      <c r="C204" s="25" t="s">
        <v>96</v>
      </c>
      <c r="D204" s="16"/>
      <c r="E204" s="4" t="s">
        <v>92</v>
      </c>
      <c r="J204" s="17"/>
      <c r="K204" s="17"/>
      <c r="L204" s="18"/>
      <c r="M204" s="19"/>
    </row>
    <row r="205" spans="2:22" s="28" customFormat="1" x14ac:dyDescent="0.35">
      <c r="B205" s="64"/>
      <c r="C205" s="25" t="s">
        <v>97</v>
      </c>
      <c r="D205" s="16"/>
      <c r="E205" s="4"/>
      <c r="F205" s="4"/>
      <c r="G205" s="4"/>
      <c r="H205" s="4"/>
      <c r="I205" s="4"/>
      <c r="J205" s="17"/>
      <c r="K205" s="17"/>
      <c r="L205" s="18"/>
      <c r="M205" s="19"/>
      <c r="N205" s="20"/>
      <c r="O205" s="5"/>
      <c r="P205" s="5"/>
      <c r="Q205" s="5"/>
      <c r="R205" s="5"/>
      <c r="S205" s="5"/>
      <c r="T205" s="5"/>
      <c r="U205" s="5"/>
      <c r="V205" s="5"/>
    </row>
    <row r="206" spans="2:22" s="28" customFormat="1" x14ac:dyDescent="0.35">
      <c r="B206" s="64"/>
      <c r="C206" s="25" t="s">
        <v>98</v>
      </c>
      <c r="D206" s="16"/>
      <c r="E206" s="4"/>
      <c r="F206" s="4"/>
      <c r="G206" s="4"/>
      <c r="H206" s="4"/>
      <c r="I206" s="4"/>
      <c r="J206" s="17"/>
      <c r="K206" s="17"/>
      <c r="L206" s="18"/>
      <c r="M206" s="19"/>
      <c r="N206" s="20"/>
      <c r="O206" s="5"/>
      <c r="P206" s="5"/>
      <c r="Q206" s="5"/>
      <c r="R206" s="5"/>
      <c r="S206" s="5"/>
      <c r="T206" s="5"/>
      <c r="U206" s="5"/>
      <c r="V206" s="5"/>
    </row>
    <row r="207" spans="2:22" s="28" customFormat="1" x14ac:dyDescent="0.35">
      <c r="B207" s="64"/>
      <c r="C207" s="25" t="s">
        <v>99</v>
      </c>
      <c r="D207" s="16"/>
      <c r="E207" s="4"/>
      <c r="F207" s="4"/>
      <c r="G207" s="4"/>
      <c r="H207" s="4"/>
      <c r="I207" s="4"/>
      <c r="J207" s="17"/>
      <c r="K207" s="17"/>
      <c r="L207" s="18"/>
      <c r="M207" s="19"/>
      <c r="N207" s="20"/>
      <c r="O207" s="5"/>
      <c r="P207" s="5"/>
      <c r="Q207" s="5"/>
      <c r="R207" s="5"/>
      <c r="S207" s="5"/>
      <c r="T207" s="5"/>
      <c r="U207" s="5"/>
      <c r="V207" s="5"/>
    </row>
    <row r="208" spans="2:22" s="28" customFormat="1" ht="35.25" customHeight="1" x14ac:dyDescent="0.35">
      <c r="B208" s="64"/>
      <c r="C208" s="25" t="s">
        <v>100</v>
      </c>
      <c r="D208" s="16"/>
      <c r="E208" s="4"/>
      <c r="F208" s="4"/>
      <c r="G208" s="4"/>
      <c r="H208" s="4"/>
      <c r="I208" s="4"/>
      <c r="J208" s="17"/>
      <c r="K208" s="17"/>
      <c r="L208" s="18"/>
      <c r="M208" s="19"/>
      <c r="N208" s="20"/>
      <c r="O208" s="5"/>
      <c r="P208" s="5"/>
      <c r="Q208" s="5"/>
      <c r="R208" s="5"/>
      <c r="S208" s="5"/>
      <c r="T208" s="5"/>
      <c r="U208" s="5"/>
      <c r="V208" s="5"/>
    </row>
    <row r="209" spans="2:22" s="28" customFormat="1" x14ac:dyDescent="0.35">
      <c r="B209" s="64"/>
      <c r="C209" s="25"/>
      <c r="D209" s="16"/>
      <c r="E209" s="4"/>
      <c r="F209" s="4"/>
      <c r="G209" s="4"/>
      <c r="H209" s="4"/>
      <c r="I209" s="4"/>
      <c r="J209" s="17"/>
      <c r="K209" s="17"/>
      <c r="L209" s="18"/>
      <c r="M209" s="19"/>
      <c r="N209" s="20"/>
      <c r="O209" s="5"/>
      <c r="P209" s="5"/>
      <c r="Q209" s="5"/>
      <c r="R209" s="5"/>
      <c r="S209" s="5"/>
      <c r="T209" s="5"/>
      <c r="U209" s="5"/>
      <c r="V209" s="5"/>
    </row>
    <row r="210" spans="2:22" s="28" customFormat="1" ht="147.75" customHeight="1" x14ac:dyDescent="0.35">
      <c r="B210" s="75" t="s">
        <v>101</v>
      </c>
      <c r="C210" s="25" t="s">
        <v>102</v>
      </c>
      <c r="D210" s="16"/>
      <c r="E210" s="4"/>
      <c r="F210" s="4"/>
      <c r="G210" s="4"/>
      <c r="H210" s="4"/>
      <c r="I210" s="4"/>
      <c r="J210" s="17"/>
      <c r="K210" s="17"/>
      <c r="L210" s="18"/>
      <c r="M210" s="19"/>
      <c r="N210" s="20"/>
      <c r="O210" s="5"/>
      <c r="P210" s="5"/>
      <c r="Q210" s="5"/>
      <c r="R210" s="5"/>
      <c r="S210" s="5"/>
      <c r="T210" s="5"/>
      <c r="U210" s="5"/>
      <c r="V210" s="5"/>
    </row>
    <row r="211" spans="2:22" x14ac:dyDescent="0.35">
      <c r="B211" s="64"/>
      <c r="C211" s="25"/>
      <c r="D211" s="16"/>
      <c r="J211" s="17"/>
      <c r="K211" s="17"/>
      <c r="L211" s="18"/>
      <c r="M211" s="19"/>
    </row>
    <row r="212" spans="2:22" ht="111" customHeight="1" x14ac:dyDescent="0.35">
      <c r="B212" s="75" t="s">
        <v>101</v>
      </c>
      <c r="C212" s="25" t="s">
        <v>103</v>
      </c>
      <c r="D212" s="16"/>
      <c r="E212" s="4" t="s">
        <v>92</v>
      </c>
      <c r="J212" s="17"/>
      <c r="K212" s="17"/>
      <c r="L212" s="18"/>
      <c r="M212" s="19"/>
    </row>
    <row r="213" spans="2:22" x14ac:dyDescent="0.35">
      <c r="B213" s="64"/>
      <c r="C213" s="25"/>
      <c r="D213" s="16"/>
      <c r="J213" s="17"/>
      <c r="K213" s="17"/>
      <c r="L213" s="18"/>
      <c r="M213" s="19"/>
    </row>
    <row r="214" spans="2:22" x14ac:dyDescent="0.35">
      <c r="B214" s="75" t="s">
        <v>90</v>
      </c>
      <c r="C214" s="25" t="s">
        <v>104</v>
      </c>
      <c r="D214" s="16"/>
      <c r="E214" s="4" t="s">
        <v>92</v>
      </c>
      <c r="J214" s="17"/>
      <c r="K214" s="17"/>
      <c r="L214" s="18"/>
      <c r="M214" s="19"/>
    </row>
    <row r="215" spans="2:22" x14ac:dyDescent="0.35">
      <c r="B215" s="64"/>
      <c r="C215" s="25" t="s">
        <v>105</v>
      </c>
      <c r="D215" s="16"/>
      <c r="J215" s="17"/>
      <c r="K215" s="17"/>
      <c r="L215" s="18"/>
      <c r="M215" s="19"/>
    </row>
    <row r="216" spans="2:22" x14ac:dyDescent="0.35">
      <c r="B216" s="64"/>
      <c r="C216" s="25" t="s">
        <v>106</v>
      </c>
      <c r="D216" s="16"/>
      <c r="J216" s="17"/>
      <c r="K216" s="17"/>
      <c r="L216" s="18"/>
      <c r="M216" s="19"/>
    </row>
    <row r="217" spans="2:22" x14ac:dyDescent="0.35">
      <c r="B217" s="64"/>
      <c r="C217" s="25" t="s">
        <v>107</v>
      </c>
      <c r="D217" s="16"/>
      <c r="J217" s="17"/>
      <c r="K217" s="17"/>
      <c r="L217" s="18"/>
      <c r="M217" s="19"/>
    </row>
    <row r="218" spans="2:22" x14ac:dyDescent="0.35">
      <c r="B218" s="64"/>
      <c r="C218" s="25" t="s">
        <v>108</v>
      </c>
      <c r="D218" s="16"/>
      <c r="J218" s="17"/>
      <c r="K218" s="17"/>
      <c r="L218" s="18"/>
      <c r="M218" s="19"/>
    </row>
    <row r="219" spans="2:22" x14ac:dyDescent="0.35">
      <c r="B219" s="64"/>
      <c r="C219" s="25" t="s">
        <v>109</v>
      </c>
      <c r="D219" s="16"/>
      <c r="J219" s="17"/>
      <c r="K219" s="17"/>
      <c r="L219" s="18"/>
      <c r="M219" s="19"/>
    </row>
    <row r="220" spans="2:22" ht="70" x14ac:dyDescent="0.35">
      <c r="B220" s="64"/>
      <c r="C220" s="25" t="s">
        <v>110</v>
      </c>
      <c r="D220" s="16"/>
      <c r="J220" s="17"/>
      <c r="K220" s="17"/>
      <c r="L220" s="18"/>
      <c r="M220" s="19"/>
    </row>
    <row r="221" spans="2:22" x14ac:dyDescent="0.35">
      <c r="B221" s="64"/>
      <c r="C221" s="25"/>
      <c r="D221" s="16"/>
      <c r="J221" s="17"/>
      <c r="K221" s="17"/>
      <c r="L221" s="18"/>
      <c r="M221" s="19"/>
    </row>
    <row r="222" spans="2:22" x14ac:dyDescent="0.35">
      <c r="B222" s="64"/>
      <c r="C222" s="25"/>
      <c r="D222" s="16"/>
      <c r="J222" s="17"/>
      <c r="K222" s="17"/>
      <c r="L222" s="18"/>
      <c r="M222" s="19"/>
    </row>
    <row r="223" spans="2:22" s="39" customFormat="1" ht="39.75" customHeight="1" thickBot="1" x14ac:dyDescent="0.45">
      <c r="B223" s="30"/>
      <c r="C223" s="31"/>
      <c r="D223" s="32"/>
      <c r="E223" s="33"/>
      <c r="F223" s="33"/>
      <c r="G223" s="33"/>
      <c r="H223" s="33"/>
      <c r="I223" s="33"/>
      <c r="J223" s="34"/>
      <c r="K223" s="35"/>
      <c r="L223" s="36" t="s">
        <v>34</v>
      </c>
      <c r="M223" s="37"/>
      <c r="N223" s="38"/>
      <c r="P223" s="40"/>
    </row>
    <row r="224" spans="2:22" s="40" customFormat="1" ht="17.25" customHeight="1" thickTop="1" x14ac:dyDescent="0.35">
      <c r="B224" s="41"/>
      <c r="C224" s="42"/>
      <c r="D224" s="43"/>
      <c r="E224" s="44"/>
      <c r="F224" s="44"/>
      <c r="G224" s="44"/>
      <c r="H224" s="44"/>
      <c r="I224" s="44"/>
      <c r="J224" s="45" t="s">
        <v>35</v>
      </c>
      <c r="K224" s="35"/>
      <c r="L224" s="46"/>
      <c r="M224" s="47"/>
      <c r="N224" s="48"/>
      <c r="O224" s="39"/>
      <c r="P224" s="39"/>
    </row>
    <row r="225" spans="2:22" s="40" customFormat="1" ht="17.25" customHeight="1" x14ac:dyDescent="0.35">
      <c r="B225" s="49"/>
      <c r="C225" s="50" t="s">
        <v>36</v>
      </c>
      <c r="D225" s="51"/>
      <c r="J225" s="52"/>
      <c r="K225" s="50"/>
      <c r="L225" s="53"/>
      <c r="M225" s="53"/>
      <c r="N225" s="48"/>
      <c r="O225" s="39"/>
      <c r="P225" s="39"/>
    </row>
    <row r="226" spans="2:22" s="39" customFormat="1" ht="17.25" customHeight="1" x14ac:dyDescent="0.35">
      <c r="B226" s="54"/>
      <c r="C226" s="50" t="s">
        <v>37</v>
      </c>
      <c r="D226" s="55"/>
      <c r="J226" s="56"/>
      <c r="K226" s="50"/>
      <c r="L226" s="53"/>
      <c r="M226" s="57"/>
    </row>
    <row r="227" spans="2:22" s="39" customFormat="1" ht="17.25" customHeight="1" x14ac:dyDescent="0.4">
      <c r="B227" s="54"/>
      <c r="C227" s="50" t="s">
        <v>38</v>
      </c>
      <c r="D227" s="55"/>
      <c r="J227" s="52"/>
      <c r="K227" s="58"/>
      <c r="L227" s="59"/>
      <c r="M227" s="57"/>
      <c r="N227" s="48"/>
    </row>
    <row r="228" spans="2:22" s="39" customFormat="1" ht="17.25" customHeight="1" x14ac:dyDescent="0.35">
      <c r="B228" s="54"/>
      <c r="C228" s="50" t="str">
        <f>+C176</f>
        <v xml:space="preserve">Dlamvuzo High School </v>
      </c>
      <c r="D228" s="55"/>
      <c r="J228" s="60" t="s">
        <v>39</v>
      </c>
      <c r="K228" s="50"/>
      <c r="L228" s="53"/>
      <c r="M228" s="57"/>
      <c r="N228" s="48"/>
    </row>
    <row r="229" spans="2:22" s="39" customFormat="1" ht="17.25" customHeight="1" x14ac:dyDescent="0.35">
      <c r="B229" s="54"/>
      <c r="C229" s="61" t="s">
        <v>111</v>
      </c>
      <c r="D229" s="55"/>
      <c r="J229" s="56" t="s">
        <v>41</v>
      </c>
      <c r="K229" s="50"/>
      <c r="L229" s="53"/>
      <c r="M229" s="57"/>
      <c r="N229" s="48"/>
    </row>
    <row r="230" spans="2:22" ht="18" x14ac:dyDescent="0.4">
      <c r="K230" s="6" t="s">
        <v>0</v>
      </c>
      <c r="N230" s="5"/>
    </row>
    <row r="231" spans="2:22" ht="18" x14ac:dyDescent="0.4">
      <c r="K231" s="6" t="s">
        <v>1157</v>
      </c>
      <c r="N231" s="5"/>
    </row>
    <row r="232" spans="2:22" ht="18" x14ac:dyDescent="0.4">
      <c r="K232" s="6" t="str">
        <f>+K180</f>
        <v>DLAMVUZO HIGH SCHOOL</v>
      </c>
      <c r="N232" s="5"/>
    </row>
    <row r="233" spans="2:22" s="7" customFormat="1" ht="18" x14ac:dyDescent="0.4">
      <c r="B233" s="8"/>
      <c r="C233" s="9"/>
      <c r="D233" s="10"/>
      <c r="E233" s="11"/>
      <c r="F233" s="11"/>
      <c r="G233" s="11"/>
      <c r="H233" s="11"/>
      <c r="I233" s="11"/>
      <c r="J233" s="12"/>
      <c r="K233" s="12"/>
      <c r="L233" s="11"/>
      <c r="M233" s="11"/>
      <c r="N233" s="5"/>
      <c r="O233" s="5"/>
      <c r="P233" s="5"/>
      <c r="Q233" s="5"/>
      <c r="R233" s="5"/>
      <c r="S233" s="5"/>
      <c r="T233" s="5"/>
      <c r="U233" s="5"/>
      <c r="V233" s="5"/>
    </row>
    <row r="234" spans="2:22" s="7" customFormat="1" ht="18" x14ac:dyDescent="0.4">
      <c r="B234" s="8" t="s">
        <v>2</v>
      </c>
      <c r="D234" s="10" t="s">
        <v>3</v>
      </c>
      <c r="E234" s="11" t="s">
        <v>4</v>
      </c>
      <c r="F234" s="11" t="s">
        <v>4</v>
      </c>
      <c r="G234" s="11" t="s">
        <v>4</v>
      </c>
      <c r="H234" s="11" t="s">
        <v>4</v>
      </c>
      <c r="I234" s="11" t="s">
        <v>4</v>
      </c>
      <c r="J234" s="12"/>
      <c r="K234" s="8" t="s">
        <v>5</v>
      </c>
      <c r="L234" s="13" t="s">
        <v>6</v>
      </c>
      <c r="M234" s="13" t="s">
        <v>7</v>
      </c>
      <c r="N234" s="5"/>
      <c r="O234" s="5"/>
      <c r="P234" s="5"/>
      <c r="Q234" s="5"/>
      <c r="R234" s="5"/>
      <c r="S234" s="5"/>
      <c r="T234" s="5"/>
      <c r="U234" s="5"/>
      <c r="V234" s="5"/>
    </row>
    <row r="235" spans="2:22" x14ac:dyDescent="0.35">
      <c r="B235" s="75" t="s">
        <v>93</v>
      </c>
      <c r="C235" s="25" t="s">
        <v>112</v>
      </c>
      <c r="D235" s="16"/>
      <c r="E235" s="4" t="s">
        <v>92</v>
      </c>
      <c r="J235" s="17"/>
      <c r="K235" s="17"/>
      <c r="L235" s="18"/>
      <c r="M235" s="19"/>
    </row>
    <row r="236" spans="2:22" x14ac:dyDescent="0.35">
      <c r="B236" s="64"/>
      <c r="C236" s="25" t="s">
        <v>113</v>
      </c>
      <c r="D236" s="16"/>
      <c r="J236" s="17"/>
      <c r="K236" s="17"/>
      <c r="L236" s="18"/>
      <c r="M236" s="19"/>
    </row>
    <row r="237" spans="2:22" ht="17.25" customHeight="1" x14ac:dyDescent="0.35">
      <c r="B237" s="64"/>
      <c r="C237" s="25" t="s">
        <v>114</v>
      </c>
      <c r="D237" s="16"/>
      <c r="J237" s="17"/>
      <c r="K237" s="17"/>
      <c r="L237" s="18"/>
      <c r="M237" s="19"/>
    </row>
    <row r="238" spans="2:22" x14ac:dyDescent="0.35">
      <c r="B238" s="64"/>
      <c r="C238" s="25" t="s">
        <v>115</v>
      </c>
      <c r="D238" s="16"/>
      <c r="J238" s="17"/>
      <c r="K238" s="17"/>
      <c r="L238" s="18"/>
      <c r="M238" s="19"/>
    </row>
    <row r="239" spans="2:22" x14ac:dyDescent="0.35">
      <c r="B239" s="64"/>
      <c r="C239" s="25" t="s">
        <v>116</v>
      </c>
      <c r="D239" s="16"/>
      <c r="J239" s="17"/>
      <c r="K239" s="17"/>
      <c r="L239" s="18"/>
      <c r="M239" s="19"/>
    </row>
    <row r="240" spans="2:22" x14ac:dyDescent="0.35">
      <c r="B240" s="64"/>
      <c r="C240" s="25" t="s">
        <v>117</v>
      </c>
      <c r="D240" s="16"/>
      <c r="J240" s="17"/>
      <c r="K240" s="17"/>
      <c r="L240" s="18"/>
      <c r="M240" s="19"/>
    </row>
    <row r="241" spans="2:22" ht="18.75" customHeight="1" x14ac:dyDescent="0.35">
      <c r="B241" s="64"/>
      <c r="C241" s="25" t="s">
        <v>118</v>
      </c>
      <c r="D241" s="16"/>
      <c r="J241" s="17"/>
      <c r="K241" s="17"/>
      <c r="L241" s="18"/>
      <c r="M241" s="19"/>
    </row>
    <row r="242" spans="2:22" x14ac:dyDescent="0.35">
      <c r="B242" s="64"/>
      <c r="C242" s="25"/>
      <c r="D242" s="16"/>
      <c r="J242" s="17"/>
      <c r="K242" s="17"/>
      <c r="L242" s="18"/>
      <c r="M242" s="19"/>
    </row>
    <row r="243" spans="2:22" x14ac:dyDescent="0.35">
      <c r="B243" s="75" t="s">
        <v>95</v>
      </c>
      <c r="C243" s="25" t="s">
        <v>119</v>
      </c>
      <c r="D243" s="16"/>
      <c r="E243" s="4" t="s">
        <v>92</v>
      </c>
      <c r="J243" s="17"/>
      <c r="K243" s="17"/>
      <c r="L243" s="18"/>
      <c r="M243" s="19"/>
    </row>
    <row r="244" spans="2:22" ht="17.25" customHeight="1" x14ac:dyDescent="0.35">
      <c r="B244" s="64"/>
      <c r="C244" s="25" t="s">
        <v>120</v>
      </c>
      <c r="D244" s="16"/>
      <c r="J244" s="17"/>
      <c r="K244" s="17"/>
      <c r="L244" s="18"/>
      <c r="M244" s="19"/>
    </row>
    <row r="245" spans="2:22" x14ac:dyDescent="0.35">
      <c r="B245" s="64"/>
      <c r="C245" s="25" t="s">
        <v>121</v>
      </c>
      <c r="D245" s="16"/>
      <c r="J245" s="17"/>
      <c r="K245" s="17"/>
      <c r="L245" s="18"/>
      <c r="M245" s="19"/>
    </row>
    <row r="246" spans="2:22" ht="15.75" customHeight="1" x14ac:dyDescent="0.35">
      <c r="B246" s="64"/>
      <c r="C246" s="25" t="s">
        <v>122</v>
      </c>
      <c r="D246" s="16"/>
      <c r="J246" s="17"/>
      <c r="K246" s="17"/>
      <c r="L246" s="18"/>
      <c r="M246" s="19"/>
    </row>
    <row r="247" spans="2:22" x14ac:dyDescent="0.35">
      <c r="B247" s="64"/>
      <c r="C247" s="25" t="s">
        <v>123</v>
      </c>
      <c r="D247" s="16"/>
      <c r="J247" s="17"/>
      <c r="K247" s="17"/>
      <c r="L247" s="18"/>
      <c r="M247" s="19"/>
    </row>
    <row r="248" spans="2:22" x14ac:dyDescent="0.35">
      <c r="B248" s="64"/>
      <c r="C248" s="25"/>
      <c r="D248" s="16"/>
      <c r="J248" s="17"/>
      <c r="K248" s="17"/>
      <c r="L248" s="18"/>
      <c r="M248" s="19"/>
    </row>
    <row r="249" spans="2:22" x14ac:dyDescent="0.35">
      <c r="B249" s="75" t="s">
        <v>124</v>
      </c>
      <c r="C249" s="25" t="s">
        <v>125</v>
      </c>
      <c r="D249" s="16"/>
      <c r="E249" s="4" t="s">
        <v>92</v>
      </c>
      <c r="J249" s="17"/>
      <c r="K249" s="17"/>
      <c r="L249" s="18"/>
      <c r="M249" s="19"/>
    </row>
    <row r="250" spans="2:22" ht="19.5" customHeight="1" x14ac:dyDescent="0.35">
      <c r="B250" s="64"/>
      <c r="C250" s="25" t="s">
        <v>126</v>
      </c>
      <c r="D250" s="16"/>
      <c r="J250" s="17"/>
      <c r="K250" s="17"/>
      <c r="L250" s="18"/>
      <c r="M250" s="19"/>
    </row>
    <row r="251" spans="2:22" ht="105" x14ac:dyDescent="0.35">
      <c r="B251" s="64"/>
      <c r="C251" s="25" t="s">
        <v>127</v>
      </c>
      <c r="D251" s="16"/>
      <c r="J251" s="17"/>
      <c r="K251" s="17"/>
      <c r="L251" s="18"/>
      <c r="M251" s="19"/>
    </row>
    <row r="252" spans="2:22" x14ac:dyDescent="0.35">
      <c r="B252" s="14"/>
      <c r="C252" s="25"/>
      <c r="D252" s="16"/>
      <c r="J252" s="17"/>
      <c r="K252" s="17"/>
      <c r="L252" s="18"/>
      <c r="M252" s="19"/>
    </row>
    <row r="253" spans="2:22" ht="70" x14ac:dyDescent="0.35">
      <c r="B253" s="76" t="s">
        <v>128</v>
      </c>
      <c r="C253" s="25" t="s">
        <v>129</v>
      </c>
      <c r="D253" s="16"/>
      <c r="E253" s="4" t="s">
        <v>92</v>
      </c>
      <c r="J253" s="17"/>
      <c r="K253" s="17"/>
      <c r="L253" s="18"/>
      <c r="M253" s="19"/>
    </row>
    <row r="254" spans="2:22" ht="87.5" x14ac:dyDescent="0.35">
      <c r="B254" s="14"/>
      <c r="C254" s="25" t="s">
        <v>130</v>
      </c>
      <c r="D254" s="16"/>
      <c r="J254" s="17"/>
      <c r="K254" s="17"/>
      <c r="L254" s="18"/>
      <c r="M254" s="19"/>
    </row>
    <row r="255" spans="2:22" s="28" customFormat="1" x14ac:dyDescent="0.35">
      <c r="B255" s="14"/>
      <c r="C255" s="25"/>
      <c r="D255" s="16"/>
      <c r="E255" s="4"/>
      <c r="F255" s="4"/>
      <c r="G255" s="4"/>
      <c r="H255" s="4"/>
      <c r="I255" s="4"/>
      <c r="J255" s="17"/>
      <c r="K255" s="17"/>
      <c r="L255" s="18"/>
      <c r="M255" s="19"/>
      <c r="N255" s="20"/>
      <c r="O255" s="5"/>
      <c r="P255" s="5"/>
      <c r="Q255" s="5"/>
      <c r="R255" s="5"/>
      <c r="S255" s="5"/>
      <c r="T255" s="5"/>
      <c r="U255" s="5"/>
      <c r="V255" s="5"/>
    </row>
    <row r="256" spans="2:22" s="28" customFormat="1" x14ac:dyDescent="0.35">
      <c r="B256" s="14"/>
      <c r="C256" s="25" t="s">
        <v>131</v>
      </c>
      <c r="D256" s="16"/>
      <c r="E256" s="4">
        <v>0</v>
      </c>
      <c r="F256" s="4"/>
      <c r="G256" s="4"/>
      <c r="H256" s="4"/>
      <c r="I256" s="4"/>
      <c r="J256" s="17"/>
      <c r="K256" s="17"/>
      <c r="L256" s="18"/>
      <c r="M256" s="19"/>
      <c r="N256" s="20"/>
      <c r="O256" s="5"/>
      <c r="P256" s="5"/>
      <c r="Q256" s="5"/>
      <c r="R256" s="5"/>
      <c r="S256" s="5"/>
      <c r="T256" s="5"/>
      <c r="U256" s="5"/>
      <c r="V256" s="5"/>
    </row>
    <row r="257" spans="2:22" s="28" customFormat="1" x14ac:dyDescent="0.35">
      <c r="B257" s="14"/>
      <c r="C257" s="25"/>
      <c r="D257" s="16"/>
      <c r="E257" s="4"/>
      <c r="F257" s="4"/>
      <c r="G257" s="4"/>
      <c r="H257" s="4"/>
      <c r="I257" s="4"/>
      <c r="J257" s="17"/>
      <c r="K257" s="17"/>
      <c r="L257" s="18"/>
      <c r="M257" s="19"/>
      <c r="N257" s="20"/>
      <c r="O257" s="5"/>
      <c r="P257" s="5"/>
      <c r="Q257" s="5"/>
      <c r="R257" s="5"/>
      <c r="S257" s="5"/>
      <c r="T257" s="5"/>
      <c r="U257" s="5"/>
      <c r="V257" s="5"/>
    </row>
    <row r="258" spans="2:22" s="28" customFormat="1" ht="140" x14ac:dyDescent="0.35">
      <c r="B258" s="14"/>
      <c r="C258" s="25" t="s">
        <v>132</v>
      </c>
      <c r="D258" s="16"/>
      <c r="E258" s="4"/>
      <c r="F258" s="4"/>
      <c r="G258" s="4"/>
      <c r="H258" s="4"/>
      <c r="I258" s="4"/>
      <c r="J258" s="17"/>
      <c r="K258" s="17"/>
      <c r="L258" s="18"/>
      <c r="M258" s="19"/>
      <c r="N258" s="20"/>
      <c r="O258" s="5"/>
      <c r="P258" s="5"/>
      <c r="Q258" s="5"/>
      <c r="R258" s="5"/>
      <c r="S258" s="5"/>
      <c r="T258" s="5"/>
      <c r="U258" s="5"/>
      <c r="V258" s="5"/>
    </row>
    <row r="259" spans="2:22" s="28" customFormat="1" ht="93" customHeight="1" x14ac:dyDescent="0.35">
      <c r="B259" s="14"/>
      <c r="C259" s="25" t="s">
        <v>133</v>
      </c>
      <c r="D259" s="16"/>
      <c r="E259" s="4">
        <v>0</v>
      </c>
      <c r="F259" s="4"/>
      <c r="G259" s="4"/>
      <c r="H259" s="4"/>
      <c r="I259" s="4"/>
      <c r="J259" s="17"/>
      <c r="K259" s="17"/>
      <c r="L259" s="18"/>
      <c r="M259" s="19"/>
      <c r="N259" s="20"/>
      <c r="O259" s="5"/>
      <c r="P259" s="5"/>
      <c r="Q259" s="5"/>
      <c r="R259" s="5"/>
      <c r="S259" s="5"/>
      <c r="T259" s="5"/>
      <c r="U259" s="5"/>
      <c r="V259" s="5"/>
    </row>
    <row r="260" spans="2:22" s="28" customFormat="1" x14ac:dyDescent="0.35">
      <c r="B260" s="14"/>
      <c r="C260" s="25"/>
      <c r="D260" s="16"/>
      <c r="E260" s="4"/>
      <c r="F260" s="4"/>
      <c r="G260" s="4"/>
      <c r="H260" s="4"/>
      <c r="I260" s="4"/>
      <c r="J260" s="17"/>
      <c r="K260" s="17"/>
      <c r="L260" s="18"/>
      <c r="M260" s="19"/>
      <c r="N260" s="20"/>
      <c r="O260" s="5"/>
      <c r="P260" s="5"/>
      <c r="Q260" s="5"/>
      <c r="R260" s="5"/>
      <c r="S260" s="5"/>
      <c r="T260" s="5"/>
      <c r="U260" s="5"/>
      <c r="V260" s="5"/>
    </row>
    <row r="261" spans="2:22" s="28" customFormat="1" x14ac:dyDescent="0.35">
      <c r="B261" s="14"/>
      <c r="C261" s="25" t="s">
        <v>134</v>
      </c>
      <c r="D261" s="16"/>
      <c r="E261" s="4">
        <v>0</v>
      </c>
      <c r="F261" s="4"/>
      <c r="G261" s="4"/>
      <c r="H261" s="4"/>
      <c r="I261" s="4"/>
      <c r="J261" s="17"/>
      <c r="K261" s="17"/>
      <c r="L261" s="18"/>
      <c r="M261" s="19"/>
      <c r="N261" s="20"/>
      <c r="O261" s="5"/>
      <c r="P261" s="5"/>
      <c r="Q261" s="5"/>
      <c r="R261" s="5"/>
      <c r="S261" s="5"/>
      <c r="T261" s="5"/>
      <c r="U261" s="5"/>
      <c r="V261" s="5"/>
    </row>
    <row r="262" spans="2:22" s="28" customFormat="1" x14ac:dyDescent="0.35">
      <c r="B262" s="14"/>
      <c r="C262" s="25"/>
      <c r="D262" s="16"/>
      <c r="E262" s="4"/>
      <c r="F262" s="4"/>
      <c r="G262" s="4"/>
      <c r="H262" s="4"/>
      <c r="I262" s="4"/>
      <c r="J262" s="17"/>
      <c r="K262" s="17"/>
      <c r="L262" s="18"/>
      <c r="M262" s="19"/>
      <c r="N262" s="20"/>
      <c r="O262" s="5"/>
      <c r="P262" s="5"/>
      <c r="Q262" s="5"/>
      <c r="R262" s="5"/>
      <c r="S262" s="5"/>
      <c r="T262" s="5"/>
      <c r="U262" s="5"/>
      <c r="V262" s="5"/>
    </row>
    <row r="263" spans="2:22" s="28" customFormat="1" ht="122.5" x14ac:dyDescent="0.35">
      <c r="B263" s="14"/>
      <c r="C263" s="25" t="s">
        <v>135</v>
      </c>
      <c r="D263" s="16"/>
      <c r="E263" s="4"/>
      <c r="F263" s="4"/>
      <c r="G263" s="4"/>
      <c r="H263" s="4"/>
      <c r="I263" s="4"/>
      <c r="J263" s="17"/>
      <c r="K263" s="17"/>
      <c r="L263" s="18"/>
      <c r="M263" s="19"/>
      <c r="N263" s="20"/>
      <c r="O263" s="5"/>
      <c r="P263" s="5"/>
      <c r="Q263" s="5"/>
      <c r="R263" s="5"/>
      <c r="S263" s="5"/>
      <c r="T263" s="5"/>
      <c r="U263" s="5"/>
      <c r="V263" s="5"/>
    </row>
    <row r="264" spans="2:22" s="28" customFormat="1" x14ac:dyDescent="0.35">
      <c r="B264" s="14"/>
      <c r="C264" s="25"/>
      <c r="D264" s="16"/>
      <c r="E264" s="4"/>
      <c r="F264" s="4"/>
      <c r="G264" s="4"/>
      <c r="H264" s="4"/>
      <c r="I264" s="4"/>
      <c r="J264" s="17"/>
      <c r="K264" s="17"/>
      <c r="L264" s="18"/>
      <c r="M264" s="19"/>
      <c r="N264" s="20"/>
      <c r="O264" s="5"/>
      <c r="P264" s="5"/>
      <c r="Q264" s="5"/>
      <c r="R264" s="5"/>
      <c r="S264" s="5"/>
      <c r="T264" s="5"/>
      <c r="U264" s="5"/>
      <c r="V264" s="5"/>
    </row>
    <row r="265" spans="2:22" s="28" customFormat="1" x14ac:dyDescent="0.35">
      <c r="B265" s="14"/>
      <c r="C265" s="25"/>
      <c r="D265" s="16"/>
      <c r="E265" s="4"/>
      <c r="F265" s="4"/>
      <c r="G265" s="4"/>
      <c r="H265" s="4"/>
      <c r="I265" s="4"/>
      <c r="J265" s="17"/>
      <c r="K265" s="17"/>
      <c r="L265" s="18"/>
      <c r="M265" s="19"/>
      <c r="N265" s="20"/>
      <c r="O265" s="5"/>
      <c r="P265" s="5"/>
      <c r="Q265" s="5"/>
      <c r="R265" s="5"/>
      <c r="S265" s="5"/>
      <c r="T265" s="5"/>
      <c r="U265" s="5"/>
      <c r="V265" s="5"/>
    </row>
    <row r="266" spans="2:22" s="28" customFormat="1" x14ac:dyDescent="0.35">
      <c r="B266" s="14"/>
      <c r="C266" s="25"/>
      <c r="D266" s="16"/>
      <c r="E266" s="4"/>
      <c r="F266" s="4"/>
      <c r="G266" s="4"/>
      <c r="H266" s="4"/>
      <c r="I266" s="4"/>
      <c r="J266" s="17"/>
      <c r="K266" s="17"/>
      <c r="L266" s="18"/>
      <c r="M266" s="19"/>
      <c r="N266" s="20"/>
      <c r="O266" s="5"/>
      <c r="P266" s="5"/>
      <c r="Q266" s="5"/>
      <c r="R266" s="5"/>
      <c r="S266" s="5"/>
      <c r="T266" s="5"/>
      <c r="U266" s="5"/>
      <c r="V266" s="5"/>
    </row>
    <row r="267" spans="2:22" s="28" customFormat="1" x14ac:dyDescent="0.35">
      <c r="B267" s="14"/>
      <c r="C267" s="25"/>
      <c r="D267" s="16"/>
      <c r="E267" s="4"/>
      <c r="F267" s="4"/>
      <c r="G267" s="4"/>
      <c r="H267" s="4"/>
      <c r="I267" s="4"/>
      <c r="J267" s="17"/>
      <c r="K267" s="17"/>
      <c r="L267" s="18"/>
      <c r="M267" s="19"/>
      <c r="N267" s="20"/>
      <c r="O267" s="5"/>
      <c r="P267" s="5"/>
      <c r="Q267" s="5"/>
      <c r="R267" s="5"/>
      <c r="S267" s="5"/>
      <c r="T267" s="5"/>
      <c r="U267" s="5"/>
      <c r="V267" s="5"/>
    </row>
    <row r="268" spans="2:22" s="28" customFormat="1" x14ac:dyDescent="0.35">
      <c r="B268" s="14"/>
      <c r="C268" s="25"/>
      <c r="D268" s="16"/>
      <c r="E268" s="4"/>
      <c r="F268" s="4"/>
      <c r="G268" s="4"/>
      <c r="H268" s="4"/>
      <c r="I268" s="4"/>
      <c r="J268" s="17"/>
      <c r="K268" s="17"/>
      <c r="L268" s="18"/>
      <c r="M268" s="19"/>
      <c r="N268" s="20"/>
      <c r="O268" s="5"/>
      <c r="P268" s="5"/>
      <c r="Q268" s="5"/>
      <c r="R268" s="5"/>
      <c r="S268" s="5"/>
      <c r="T268" s="5"/>
      <c r="U268" s="5"/>
      <c r="V268" s="5"/>
    </row>
    <row r="269" spans="2:22" s="28" customFormat="1" x14ac:dyDescent="0.35">
      <c r="B269" s="14"/>
      <c r="C269" s="25"/>
      <c r="D269" s="16"/>
      <c r="E269" s="4"/>
      <c r="F269" s="4"/>
      <c r="G269" s="4"/>
      <c r="H269" s="4"/>
      <c r="I269" s="4"/>
      <c r="J269" s="17"/>
      <c r="K269" s="17"/>
      <c r="L269" s="18"/>
      <c r="M269" s="19"/>
      <c r="N269" s="20"/>
      <c r="O269" s="5"/>
      <c r="P269" s="5"/>
      <c r="Q269" s="5"/>
      <c r="R269" s="5"/>
      <c r="S269" s="5"/>
      <c r="T269" s="5"/>
      <c r="U269" s="5"/>
      <c r="V269" s="5"/>
    </row>
    <row r="270" spans="2:22" s="28" customFormat="1" x14ac:dyDescent="0.35">
      <c r="B270" s="14"/>
      <c r="C270" s="25"/>
      <c r="D270" s="16"/>
      <c r="E270" s="4"/>
      <c r="F270" s="4"/>
      <c r="G270" s="4"/>
      <c r="H270" s="4"/>
      <c r="I270" s="4"/>
      <c r="J270" s="17"/>
      <c r="K270" s="17"/>
      <c r="L270" s="18"/>
      <c r="M270" s="19"/>
      <c r="N270" s="20"/>
      <c r="O270" s="5"/>
      <c r="P270" s="5"/>
      <c r="Q270" s="5"/>
      <c r="R270" s="5"/>
      <c r="S270" s="5"/>
      <c r="T270" s="5"/>
      <c r="U270" s="5"/>
      <c r="V270" s="5"/>
    </row>
    <row r="271" spans="2:22" s="28" customFormat="1" x14ac:dyDescent="0.35">
      <c r="B271" s="14"/>
      <c r="C271" s="25"/>
      <c r="D271" s="16"/>
      <c r="E271" s="4"/>
      <c r="F271" s="4"/>
      <c r="G271" s="4"/>
      <c r="H271" s="4"/>
      <c r="I271" s="4"/>
      <c r="J271" s="17"/>
      <c r="K271" s="17"/>
      <c r="L271" s="18"/>
      <c r="M271" s="19"/>
      <c r="N271" s="20"/>
      <c r="O271" s="5"/>
      <c r="P271" s="5"/>
      <c r="Q271" s="5"/>
      <c r="R271" s="5"/>
      <c r="S271" s="5"/>
      <c r="T271" s="5"/>
      <c r="U271" s="5"/>
      <c r="V271" s="5"/>
    </row>
    <row r="272" spans="2:22" s="28" customFormat="1" x14ac:dyDescent="0.35">
      <c r="B272" s="14"/>
      <c r="C272" s="25"/>
      <c r="D272" s="16"/>
      <c r="E272" s="4"/>
      <c r="F272" s="4"/>
      <c r="G272" s="4"/>
      <c r="H272" s="4"/>
      <c r="I272" s="4"/>
      <c r="J272" s="17"/>
      <c r="K272" s="17"/>
      <c r="L272" s="18"/>
      <c r="M272" s="19"/>
      <c r="N272" s="20"/>
      <c r="O272" s="5"/>
      <c r="P272" s="5"/>
      <c r="Q272" s="5"/>
      <c r="R272" s="5"/>
      <c r="S272" s="5"/>
      <c r="T272" s="5"/>
      <c r="U272" s="5"/>
      <c r="V272" s="5"/>
    </row>
    <row r="273" spans="2:22" s="39" customFormat="1" ht="39.75" customHeight="1" thickBot="1" x14ac:dyDescent="0.45">
      <c r="B273" s="30"/>
      <c r="C273" s="31"/>
      <c r="D273" s="32"/>
      <c r="E273" s="33"/>
      <c r="F273" s="33"/>
      <c r="G273" s="33"/>
      <c r="H273" s="33"/>
      <c r="I273" s="33"/>
      <c r="J273" s="34"/>
      <c r="K273" s="35"/>
      <c r="L273" s="36" t="s">
        <v>34</v>
      </c>
      <c r="M273" s="37"/>
      <c r="N273" s="38"/>
      <c r="P273" s="40"/>
    </row>
    <row r="274" spans="2:22" s="40" customFormat="1" ht="17.25" customHeight="1" thickTop="1" x14ac:dyDescent="0.35">
      <c r="B274" s="41"/>
      <c r="C274" s="42"/>
      <c r="D274" s="43"/>
      <c r="E274" s="44"/>
      <c r="F274" s="44"/>
      <c r="G274" s="44"/>
      <c r="H274" s="44"/>
      <c r="I274" s="44"/>
      <c r="J274" s="45" t="s">
        <v>35</v>
      </c>
      <c r="K274" s="35"/>
      <c r="L274" s="46"/>
      <c r="M274" s="47"/>
      <c r="N274" s="48"/>
      <c r="O274" s="39"/>
      <c r="P274" s="39"/>
    </row>
    <row r="275" spans="2:22" s="40" customFormat="1" ht="17.25" customHeight="1" x14ac:dyDescent="0.35">
      <c r="B275" s="49"/>
      <c r="C275" s="50" t="s">
        <v>36</v>
      </c>
      <c r="D275" s="51"/>
      <c r="J275" s="52"/>
      <c r="K275" s="50"/>
      <c r="L275" s="53"/>
      <c r="M275" s="53"/>
      <c r="N275" s="48"/>
      <c r="O275" s="39"/>
      <c r="P275" s="39"/>
    </row>
    <row r="276" spans="2:22" s="39" customFormat="1" ht="17.25" customHeight="1" x14ac:dyDescent="0.35">
      <c r="B276" s="54"/>
      <c r="C276" s="50" t="s">
        <v>37</v>
      </c>
      <c r="D276" s="55"/>
      <c r="J276" s="56"/>
      <c r="K276" s="50"/>
      <c r="L276" s="53"/>
      <c r="M276" s="57"/>
    </row>
    <row r="277" spans="2:22" s="39" customFormat="1" ht="17.25" customHeight="1" x14ac:dyDescent="0.4">
      <c r="B277" s="54"/>
      <c r="C277" s="50" t="s">
        <v>38</v>
      </c>
      <c r="D277" s="55"/>
      <c r="J277" s="52"/>
      <c r="K277" s="58"/>
      <c r="L277" s="59"/>
      <c r="M277" s="57"/>
      <c r="N277" s="48"/>
    </row>
    <row r="278" spans="2:22" s="39" customFormat="1" ht="17.25" customHeight="1" x14ac:dyDescent="0.35">
      <c r="B278" s="54"/>
      <c r="C278" s="50" t="str">
        <f>+C228</f>
        <v xml:space="preserve">Dlamvuzo High School </v>
      </c>
      <c r="D278" s="55"/>
      <c r="J278" s="60" t="s">
        <v>39</v>
      </c>
      <c r="K278" s="50"/>
      <c r="L278" s="53"/>
      <c r="M278" s="57"/>
      <c r="N278" s="48"/>
    </row>
    <row r="279" spans="2:22" s="39" customFormat="1" ht="17.25" customHeight="1" x14ac:dyDescent="0.35">
      <c r="B279" s="54"/>
      <c r="C279" s="61" t="s">
        <v>136</v>
      </c>
      <c r="D279" s="55"/>
      <c r="J279" s="56" t="s">
        <v>41</v>
      </c>
      <c r="K279" s="50"/>
      <c r="L279" s="53"/>
      <c r="M279" s="57"/>
      <c r="N279" s="48"/>
    </row>
    <row r="280" spans="2:22" ht="18" x14ac:dyDescent="0.4">
      <c r="K280" s="6" t="s">
        <v>0</v>
      </c>
      <c r="N280" s="5"/>
    </row>
    <row r="281" spans="2:22" ht="18" x14ac:dyDescent="0.4">
      <c r="K281" s="6" t="s">
        <v>1157</v>
      </c>
      <c r="N281" s="5"/>
    </row>
    <row r="282" spans="2:22" ht="18" x14ac:dyDescent="0.4">
      <c r="K282" s="6" t="str">
        <f>+K232</f>
        <v>DLAMVUZO HIGH SCHOOL</v>
      </c>
      <c r="N282" s="5"/>
    </row>
    <row r="283" spans="2:22" s="7" customFormat="1" ht="18" x14ac:dyDescent="0.4">
      <c r="B283" s="8"/>
      <c r="C283" s="9"/>
      <c r="D283" s="10"/>
      <c r="E283" s="11"/>
      <c r="F283" s="11"/>
      <c r="G283" s="11"/>
      <c r="H283" s="11"/>
      <c r="I283" s="11"/>
      <c r="J283" s="12"/>
      <c r="K283" s="12"/>
      <c r="L283" s="11"/>
      <c r="M283" s="11"/>
      <c r="N283" s="5"/>
      <c r="O283" s="5"/>
      <c r="P283" s="5"/>
      <c r="Q283" s="5"/>
      <c r="R283" s="5"/>
      <c r="S283" s="5"/>
      <c r="T283" s="5"/>
      <c r="U283" s="5"/>
      <c r="V283" s="5"/>
    </row>
    <row r="284" spans="2:22" s="7" customFormat="1" ht="18" x14ac:dyDescent="0.4">
      <c r="B284" s="8" t="s">
        <v>2</v>
      </c>
      <c r="D284" s="10" t="s">
        <v>3</v>
      </c>
      <c r="E284" s="11" t="s">
        <v>4</v>
      </c>
      <c r="F284" s="11" t="s">
        <v>4</v>
      </c>
      <c r="G284" s="11" t="s">
        <v>4</v>
      </c>
      <c r="H284" s="11" t="s">
        <v>4</v>
      </c>
      <c r="I284" s="11" t="s">
        <v>4</v>
      </c>
      <c r="J284" s="12"/>
      <c r="K284" s="8" t="s">
        <v>5</v>
      </c>
      <c r="L284" s="13" t="s">
        <v>6</v>
      </c>
      <c r="M284" s="13" t="s">
        <v>7</v>
      </c>
      <c r="N284" s="5"/>
      <c r="O284" s="5"/>
      <c r="P284" s="5"/>
      <c r="Q284" s="5"/>
      <c r="R284" s="5"/>
      <c r="S284" s="5"/>
      <c r="T284" s="5"/>
      <c r="U284" s="5"/>
      <c r="V284" s="5"/>
    </row>
    <row r="285" spans="2:22" s="28" customFormat="1" ht="152.25" customHeight="1" x14ac:dyDescent="0.35">
      <c r="B285" s="14"/>
      <c r="C285" s="25" t="s">
        <v>137</v>
      </c>
      <c r="D285" s="16"/>
      <c r="E285" s="4">
        <v>0</v>
      </c>
      <c r="F285" s="4"/>
      <c r="G285" s="4"/>
      <c r="H285" s="4"/>
      <c r="I285" s="4"/>
      <c r="J285" s="17"/>
      <c r="K285" s="17"/>
      <c r="L285" s="18"/>
      <c r="M285" s="19"/>
      <c r="N285" s="20"/>
      <c r="O285" s="5"/>
      <c r="P285" s="5"/>
      <c r="Q285" s="5"/>
      <c r="R285" s="5"/>
      <c r="S285" s="5"/>
      <c r="T285" s="5"/>
      <c r="U285" s="5"/>
      <c r="V285" s="5"/>
    </row>
    <row r="286" spans="2:22" s="28" customFormat="1" x14ac:dyDescent="0.35">
      <c r="B286" s="14"/>
      <c r="C286" s="25"/>
      <c r="D286" s="16"/>
      <c r="E286" s="4"/>
      <c r="F286" s="4"/>
      <c r="G286" s="4"/>
      <c r="H286" s="4"/>
      <c r="I286" s="4"/>
      <c r="J286" s="17"/>
      <c r="K286" s="17"/>
      <c r="L286" s="18"/>
      <c r="M286" s="19"/>
      <c r="N286" s="20"/>
      <c r="O286" s="5"/>
      <c r="P286" s="5"/>
      <c r="Q286" s="5"/>
      <c r="R286" s="5"/>
      <c r="S286" s="5"/>
      <c r="T286" s="5"/>
      <c r="U286" s="5"/>
      <c r="V286" s="5"/>
    </row>
    <row r="287" spans="2:22" s="28" customFormat="1" ht="133.5" customHeight="1" x14ac:dyDescent="0.35">
      <c r="B287" s="14"/>
      <c r="C287" s="25" t="s">
        <v>138</v>
      </c>
      <c r="D287" s="16"/>
      <c r="E287" s="4">
        <v>0</v>
      </c>
      <c r="F287" s="4"/>
      <c r="G287" s="4"/>
      <c r="H287" s="4"/>
      <c r="I287" s="4"/>
      <c r="J287" s="17"/>
      <c r="K287" s="17"/>
      <c r="L287" s="18"/>
      <c r="M287" s="19"/>
      <c r="N287" s="20"/>
      <c r="O287" s="5"/>
      <c r="P287" s="5"/>
      <c r="Q287" s="5"/>
      <c r="R287" s="5"/>
      <c r="S287" s="5"/>
      <c r="T287" s="5"/>
      <c r="U287" s="5"/>
      <c r="V287" s="5"/>
    </row>
    <row r="288" spans="2:22" s="28" customFormat="1" x14ac:dyDescent="0.35">
      <c r="B288" s="14"/>
      <c r="C288" s="25"/>
      <c r="D288" s="16"/>
      <c r="E288" s="4"/>
      <c r="F288" s="4"/>
      <c r="G288" s="4"/>
      <c r="H288" s="4"/>
      <c r="I288" s="4"/>
      <c r="J288" s="17"/>
      <c r="K288" s="17"/>
      <c r="L288" s="18"/>
      <c r="M288" s="19"/>
      <c r="N288" s="20"/>
      <c r="O288" s="5"/>
      <c r="P288" s="5"/>
      <c r="Q288" s="5"/>
      <c r="R288" s="5"/>
      <c r="S288" s="5"/>
      <c r="T288" s="5"/>
      <c r="U288" s="5"/>
      <c r="V288" s="5"/>
    </row>
    <row r="289" spans="2:22" s="28" customFormat="1" ht="172.5" customHeight="1" x14ac:dyDescent="0.35">
      <c r="B289" s="14"/>
      <c r="C289" s="25" t="s">
        <v>139</v>
      </c>
      <c r="D289" s="16"/>
      <c r="E289" s="4">
        <v>0</v>
      </c>
      <c r="F289" s="4"/>
      <c r="G289" s="4"/>
      <c r="H289" s="4"/>
      <c r="I289" s="4"/>
      <c r="J289" s="17"/>
      <c r="K289" s="17"/>
      <c r="L289" s="18"/>
      <c r="M289" s="19"/>
      <c r="N289" s="20"/>
      <c r="O289" s="5"/>
      <c r="P289" s="5"/>
      <c r="Q289" s="5"/>
      <c r="R289" s="5"/>
      <c r="S289" s="5"/>
      <c r="T289" s="5"/>
      <c r="U289" s="5"/>
      <c r="V289" s="5"/>
    </row>
    <row r="290" spans="2:22" s="28" customFormat="1" ht="17.25" customHeight="1" x14ac:dyDescent="0.35">
      <c r="B290" s="14"/>
      <c r="C290" s="25"/>
      <c r="D290" s="16"/>
      <c r="E290" s="4"/>
      <c r="F290" s="4"/>
      <c r="G290" s="4"/>
      <c r="H290" s="4"/>
      <c r="I290" s="4"/>
      <c r="J290" s="17"/>
      <c r="K290" s="17"/>
      <c r="L290" s="18"/>
      <c r="M290" s="19"/>
      <c r="N290" s="20"/>
      <c r="O290" s="5"/>
      <c r="P290" s="5"/>
      <c r="Q290" s="5"/>
      <c r="R290" s="5"/>
      <c r="S290" s="5"/>
      <c r="T290" s="5"/>
      <c r="U290" s="5"/>
      <c r="V290" s="5"/>
    </row>
    <row r="291" spans="2:22" s="7" customFormat="1" ht="21" customHeight="1" x14ac:dyDescent="0.35">
      <c r="B291" s="14"/>
      <c r="C291" s="25" t="s">
        <v>56</v>
      </c>
      <c r="D291" s="77"/>
      <c r="E291" s="4"/>
      <c r="F291" s="4"/>
      <c r="G291" s="4"/>
      <c r="H291" s="4"/>
      <c r="I291" s="4"/>
      <c r="J291" s="17"/>
      <c r="K291" s="17"/>
      <c r="L291" s="18"/>
      <c r="M291" s="19"/>
      <c r="N291" s="20"/>
      <c r="O291" s="5"/>
      <c r="P291" s="5"/>
      <c r="Q291" s="5"/>
      <c r="R291" s="5"/>
      <c r="S291" s="5"/>
      <c r="T291" s="5"/>
      <c r="U291" s="5"/>
      <c r="V291" s="5"/>
    </row>
    <row r="292" spans="2:22" s="7" customFormat="1" x14ac:dyDescent="0.35">
      <c r="B292" s="14"/>
      <c r="C292" s="25" t="s">
        <v>58</v>
      </c>
      <c r="D292" s="16" t="s">
        <v>57</v>
      </c>
      <c r="E292" s="4"/>
      <c r="F292" s="4"/>
      <c r="G292" s="4"/>
      <c r="H292" s="4"/>
      <c r="I292" s="4"/>
      <c r="J292" s="17"/>
      <c r="K292" s="17"/>
      <c r="L292" s="18"/>
      <c r="M292" s="19"/>
      <c r="N292" s="20"/>
      <c r="O292" s="5"/>
      <c r="P292" s="5"/>
      <c r="Q292" s="5"/>
      <c r="R292" s="5"/>
      <c r="S292" s="5"/>
      <c r="T292" s="5"/>
      <c r="U292" s="5"/>
      <c r="V292" s="5"/>
    </row>
    <row r="293" spans="2:22" s="7" customFormat="1" x14ac:dyDescent="0.35">
      <c r="B293" s="14"/>
      <c r="C293" s="25"/>
      <c r="D293" s="16"/>
      <c r="E293" s="4"/>
      <c r="F293" s="4"/>
      <c r="G293" s="4"/>
      <c r="H293" s="4"/>
      <c r="I293" s="4"/>
      <c r="J293" s="17"/>
      <c r="K293" s="17"/>
      <c r="L293" s="18"/>
      <c r="M293" s="19"/>
      <c r="N293" s="20"/>
      <c r="O293" s="5"/>
      <c r="P293" s="5"/>
      <c r="Q293" s="5"/>
      <c r="R293" s="5"/>
      <c r="S293" s="5"/>
      <c r="T293" s="5"/>
      <c r="U293" s="5"/>
      <c r="V293" s="5"/>
    </row>
    <row r="294" spans="2:22" s="7" customFormat="1" ht="18" x14ac:dyDescent="0.4">
      <c r="B294" s="78"/>
      <c r="C294" s="24" t="s">
        <v>140</v>
      </c>
      <c r="D294" s="77"/>
      <c r="E294" s="4" t="s">
        <v>57</v>
      </c>
      <c r="F294" s="4"/>
      <c r="G294" s="4"/>
      <c r="H294" s="4"/>
      <c r="I294" s="4"/>
      <c r="J294" s="17"/>
      <c r="K294" s="17"/>
      <c r="L294" s="18"/>
      <c r="M294" s="19"/>
      <c r="N294" s="20"/>
      <c r="O294" s="5"/>
      <c r="P294" s="5"/>
      <c r="Q294" s="5"/>
      <c r="R294" s="5"/>
      <c r="S294" s="5"/>
      <c r="T294" s="5"/>
      <c r="U294" s="5"/>
      <c r="V294" s="5"/>
    </row>
    <row r="295" spans="2:22" s="7" customFormat="1" x14ac:dyDescent="0.35">
      <c r="B295" s="14"/>
      <c r="C295" s="25"/>
      <c r="D295" s="16"/>
      <c r="E295" s="4"/>
      <c r="F295" s="4"/>
      <c r="G295" s="4"/>
      <c r="H295" s="4"/>
      <c r="I295" s="4"/>
      <c r="J295" s="17"/>
      <c r="K295" s="17"/>
      <c r="L295" s="18"/>
      <c r="M295" s="19"/>
      <c r="N295" s="20"/>
      <c r="O295" s="5"/>
      <c r="P295" s="5"/>
      <c r="Q295" s="5"/>
      <c r="R295" s="5"/>
      <c r="S295" s="5"/>
      <c r="T295" s="5"/>
      <c r="U295" s="5"/>
      <c r="V295" s="5"/>
    </row>
    <row r="296" spans="2:22" s="7" customFormat="1" x14ac:dyDescent="0.35">
      <c r="B296" s="14">
        <v>11</v>
      </c>
      <c r="C296" s="25" t="s">
        <v>141</v>
      </c>
      <c r="D296" s="16"/>
      <c r="E296" s="4"/>
      <c r="F296" s="4"/>
      <c r="G296" s="4"/>
      <c r="H296" s="4"/>
      <c r="I296" s="4"/>
      <c r="J296" s="17"/>
      <c r="K296" s="17"/>
      <c r="L296" s="18"/>
      <c r="M296" s="19"/>
      <c r="N296" s="20"/>
      <c r="O296" s="5"/>
      <c r="P296" s="5"/>
      <c r="Q296" s="5"/>
      <c r="R296" s="5"/>
      <c r="S296" s="5"/>
      <c r="T296" s="5"/>
      <c r="U296" s="5"/>
      <c r="V296" s="5"/>
    </row>
    <row r="297" spans="2:22" s="7" customFormat="1" x14ac:dyDescent="0.35">
      <c r="B297" s="14"/>
      <c r="C297" s="25"/>
      <c r="D297" s="16"/>
      <c r="E297" s="4"/>
      <c r="F297" s="4"/>
      <c r="G297" s="4"/>
      <c r="H297" s="4"/>
      <c r="I297" s="4"/>
      <c r="J297" s="17"/>
      <c r="K297" s="17"/>
      <c r="L297" s="18"/>
      <c r="M297" s="19"/>
      <c r="N297" s="20"/>
      <c r="O297" s="5"/>
      <c r="P297" s="5"/>
      <c r="Q297" s="5"/>
      <c r="R297" s="5"/>
      <c r="S297" s="5"/>
      <c r="T297" s="5"/>
      <c r="U297" s="5"/>
      <c r="V297" s="5"/>
    </row>
    <row r="298" spans="2:22" s="7" customFormat="1" ht="20.25" customHeight="1" x14ac:dyDescent="0.35">
      <c r="B298" s="14"/>
      <c r="C298" s="25" t="s">
        <v>56</v>
      </c>
      <c r="D298" s="16"/>
      <c r="E298" s="4"/>
      <c r="F298" s="4"/>
      <c r="G298" s="4"/>
      <c r="H298" s="4"/>
      <c r="I298" s="4"/>
      <c r="J298" s="17"/>
      <c r="K298" s="17"/>
      <c r="L298" s="18"/>
      <c r="M298" s="19"/>
      <c r="N298" s="20"/>
      <c r="O298" s="5"/>
      <c r="P298" s="5"/>
      <c r="Q298" s="5"/>
      <c r="R298" s="5"/>
      <c r="S298" s="5"/>
      <c r="T298" s="5"/>
      <c r="U298" s="5"/>
      <c r="V298" s="5"/>
    </row>
    <row r="299" spans="2:22" s="7" customFormat="1" x14ac:dyDescent="0.35">
      <c r="B299" s="14"/>
      <c r="C299" s="25" t="s">
        <v>58</v>
      </c>
      <c r="D299" s="16" t="s">
        <v>57</v>
      </c>
      <c r="E299" s="4"/>
      <c r="F299" s="4"/>
      <c r="G299" s="4"/>
      <c r="H299" s="4"/>
      <c r="I299" s="4"/>
      <c r="J299" s="17"/>
      <c r="K299" s="17"/>
      <c r="L299" s="18"/>
      <c r="M299" s="19"/>
      <c r="N299" s="20"/>
      <c r="O299" s="5"/>
      <c r="P299" s="5"/>
      <c r="Q299" s="5"/>
      <c r="R299" s="5"/>
      <c r="S299" s="5"/>
      <c r="T299" s="5"/>
      <c r="U299" s="5"/>
      <c r="V299" s="5"/>
    </row>
    <row r="300" spans="2:22" x14ac:dyDescent="0.35">
      <c r="B300" s="14"/>
      <c r="C300" s="25"/>
      <c r="D300" s="16"/>
      <c r="J300" s="17"/>
      <c r="K300" s="17"/>
      <c r="L300" s="18"/>
      <c r="M300" s="19"/>
    </row>
    <row r="301" spans="2:22" s="6" customFormat="1" ht="18" x14ac:dyDescent="0.4">
      <c r="B301" s="78"/>
      <c r="C301" s="24" t="s">
        <v>142</v>
      </c>
      <c r="D301" s="65"/>
      <c r="E301" s="66" t="s">
        <v>57</v>
      </c>
      <c r="F301" s="66"/>
      <c r="G301" s="66"/>
      <c r="H301" s="66"/>
      <c r="I301" s="66"/>
      <c r="J301" s="67"/>
      <c r="K301" s="67"/>
      <c r="L301" s="68"/>
      <c r="M301" s="69"/>
      <c r="N301" s="70"/>
    </row>
    <row r="302" spans="2:22" x14ac:dyDescent="0.35">
      <c r="B302" s="14"/>
      <c r="C302" s="25"/>
      <c r="D302" s="16"/>
      <c r="J302" s="17"/>
      <c r="K302" s="17"/>
      <c r="L302" s="18"/>
      <c r="M302" s="19"/>
    </row>
    <row r="303" spans="2:22" x14ac:dyDescent="0.35">
      <c r="B303" s="14">
        <v>12</v>
      </c>
      <c r="C303" s="25" t="s">
        <v>143</v>
      </c>
      <c r="D303" s="16"/>
      <c r="J303" s="17"/>
      <c r="K303" s="17"/>
      <c r="L303" s="18"/>
      <c r="M303" s="19"/>
    </row>
    <row r="304" spans="2:22" x14ac:dyDescent="0.35">
      <c r="B304" s="14"/>
      <c r="C304" s="25"/>
      <c r="D304" s="16"/>
      <c r="J304" s="17"/>
      <c r="K304" s="17"/>
      <c r="L304" s="18"/>
      <c r="M304" s="19"/>
    </row>
    <row r="305" spans="2:22" ht="21" customHeight="1" x14ac:dyDescent="0.35">
      <c r="B305" s="14"/>
      <c r="C305" s="25" t="s">
        <v>56</v>
      </c>
      <c r="D305" s="16"/>
      <c r="J305" s="17"/>
      <c r="K305" s="17"/>
      <c r="L305" s="18"/>
      <c r="M305" s="19"/>
    </row>
    <row r="306" spans="2:22" x14ac:dyDescent="0.35">
      <c r="B306" s="14"/>
      <c r="C306" s="25" t="s">
        <v>58</v>
      </c>
      <c r="D306" s="16" t="s">
        <v>57</v>
      </c>
      <c r="J306" s="17"/>
      <c r="K306" s="17"/>
      <c r="L306" s="18"/>
      <c r="M306" s="19"/>
    </row>
    <row r="307" spans="2:22" x14ac:dyDescent="0.35">
      <c r="B307" s="14"/>
      <c r="C307" s="25"/>
      <c r="D307" s="16"/>
      <c r="J307" s="17"/>
      <c r="K307" s="17"/>
      <c r="L307" s="18"/>
      <c r="M307" s="19"/>
    </row>
    <row r="308" spans="2:22" ht="18" x14ac:dyDescent="0.4">
      <c r="B308" s="76">
        <v>13</v>
      </c>
      <c r="C308" s="74" t="s">
        <v>144</v>
      </c>
      <c r="D308" s="16"/>
      <c r="E308" s="4" t="s">
        <v>145</v>
      </c>
      <c r="J308" s="17"/>
      <c r="K308" s="17"/>
      <c r="L308" s="18"/>
      <c r="M308" s="19"/>
    </row>
    <row r="309" spans="2:22" x14ac:dyDescent="0.35">
      <c r="B309" s="14"/>
      <c r="C309" s="25"/>
      <c r="D309" s="16"/>
      <c r="J309" s="17"/>
      <c r="K309" s="17"/>
      <c r="L309" s="18"/>
      <c r="M309" s="19"/>
    </row>
    <row r="310" spans="2:22" ht="18" x14ac:dyDescent="0.4">
      <c r="B310" s="76"/>
      <c r="C310" s="24" t="s">
        <v>146</v>
      </c>
      <c r="D310" s="16"/>
      <c r="E310" s="4" t="s">
        <v>57</v>
      </c>
      <c r="J310" s="17"/>
      <c r="K310" s="17"/>
      <c r="L310" s="18"/>
      <c r="M310" s="19"/>
    </row>
    <row r="311" spans="2:22" x14ac:dyDescent="0.35">
      <c r="B311" s="14"/>
      <c r="C311" s="25"/>
      <c r="D311" s="16"/>
      <c r="J311" s="17"/>
      <c r="K311" s="17"/>
      <c r="L311" s="18"/>
      <c r="M311" s="19"/>
    </row>
    <row r="312" spans="2:22" x14ac:dyDescent="0.35">
      <c r="B312" s="14">
        <v>14</v>
      </c>
      <c r="C312" s="25" t="s">
        <v>147</v>
      </c>
      <c r="D312" s="16"/>
      <c r="J312" s="17"/>
      <c r="K312" s="17"/>
      <c r="L312" s="18"/>
      <c r="M312" s="19"/>
    </row>
    <row r="313" spans="2:22" x14ac:dyDescent="0.35">
      <c r="B313" s="14"/>
      <c r="C313" s="25"/>
      <c r="D313" s="16"/>
      <c r="J313" s="17"/>
      <c r="K313" s="17"/>
      <c r="L313" s="18"/>
      <c r="M313" s="19"/>
    </row>
    <row r="314" spans="2:22" ht="35" x14ac:dyDescent="0.35">
      <c r="B314" s="14"/>
      <c r="C314" s="25" t="s">
        <v>148</v>
      </c>
      <c r="D314" s="16"/>
      <c r="J314" s="17"/>
      <c r="K314" s="17"/>
      <c r="L314" s="18"/>
      <c r="M314" s="19"/>
    </row>
    <row r="315" spans="2:22" x14ac:dyDescent="0.35">
      <c r="B315" s="14"/>
      <c r="C315" s="25"/>
      <c r="D315" s="16"/>
      <c r="J315" s="17"/>
      <c r="K315" s="17"/>
      <c r="L315" s="18"/>
      <c r="M315" s="19"/>
    </row>
    <row r="316" spans="2:22" s="28" customFormat="1" ht="74.25" customHeight="1" x14ac:dyDescent="0.35">
      <c r="B316" s="14"/>
      <c r="C316" s="25" t="s">
        <v>149</v>
      </c>
      <c r="D316" s="16"/>
      <c r="E316" s="4">
        <v>0</v>
      </c>
      <c r="F316" s="4"/>
      <c r="G316" s="4"/>
      <c r="H316" s="4"/>
      <c r="I316" s="4"/>
      <c r="J316" s="17"/>
      <c r="K316" s="17"/>
      <c r="L316" s="18"/>
      <c r="M316" s="19"/>
      <c r="N316" s="20"/>
      <c r="O316" s="5"/>
      <c r="P316" s="5"/>
      <c r="Q316" s="5"/>
      <c r="R316" s="5"/>
      <c r="S316" s="5"/>
      <c r="T316" s="5"/>
      <c r="U316" s="5"/>
      <c r="V316" s="5"/>
    </row>
    <row r="317" spans="2:22" s="28" customFormat="1" x14ac:dyDescent="0.35">
      <c r="B317" s="14"/>
      <c r="C317" s="25"/>
      <c r="D317" s="16"/>
      <c r="E317" s="4"/>
      <c r="F317" s="4"/>
      <c r="G317" s="4"/>
      <c r="H317" s="4"/>
      <c r="I317" s="4"/>
      <c r="J317" s="17"/>
      <c r="K317" s="17"/>
      <c r="L317" s="18"/>
      <c r="M317" s="19"/>
      <c r="N317" s="20"/>
      <c r="O317" s="5"/>
      <c r="P317" s="5"/>
      <c r="Q317" s="5"/>
      <c r="R317" s="5"/>
      <c r="S317" s="5"/>
      <c r="T317" s="5"/>
      <c r="U317" s="5"/>
      <c r="V317" s="5"/>
    </row>
    <row r="318" spans="2:22" s="28" customFormat="1" ht="21" customHeight="1" x14ac:dyDescent="0.35">
      <c r="B318" s="14"/>
      <c r="C318" s="25" t="s">
        <v>150</v>
      </c>
      <c r="D318" s="16"/>
      <c r="E318" s="4">
        <v>0</v>
      </c>
      <c r="F318" s="4"/>
      <c r="G318" s="4"/>
      <c r="H318" s="4"/>
      <c r="I318" s="4"/>
      <c r="J318" s="17"/>
      <c r="K318" s="17"/>
      <c r="L318" s="18"/>
      <c r="M318" s="19"/>
      <c r="N318" s="20"/>
      <c r="O318" s="5"/>
      <c r="P318" s="5"/>
      <c r="Q318" s="5"/>
      <c r="R318" s="5"/>
      <c r="S318" s="5"/>
      <c r="T318" s="5"/>
      <c r="U318" s="5"/>
      <c r="V318" s="5"/>
    </row>
    <row r="319" spans="2:22" s="28" customFormat="1" ht="23.25" customHeight="1" x14ac:dyDescent="0.35">
      <c r="B319" s="14"/>
      <c r="C319" s="25" t="s">
        <v>151</v>
      </c>
      <c r="D319" s="16"/>
      <c r="E319" s="4"/>
      <c r="F319" s="4"/>
      <c r="G319" s="4"/>
      <c r="H319" s="4"/>
      <c r="I319" s="4"/>
      <c r="J319" s="17"/>
      <c r="K319" s="17"/>
      <c r="L319" s="18"/>
      <c r="M319" s="19"/>
      <c r="N319" s="20"/>
      <c r="O319" s="5"/>
      <c r="P319" s="5"/>
      <c r="Q319" s="5"/>
      <c r="R319" s="5"/>
      <c r="S319" s="5"/>
      <c r="T319" s="5"/>
      <c r="U319" s="5"/>
      <c r="V319" s="5"/>
    </row>
    <row r="320" spans="2:22" s="28" customFormat="1" x14ac:dyDescent="0.35">
      <c r="B320" s="14"/>
      <c r="C320" s="25"/>
      <c r="D320" s="16"/>
      <c r="E320" s="4"/>
      <c r="F320" s="4"/>
      <c r="G320" s="4"/>
      <c r="H320" s="4"/>
      <c r="I320" s="4"/>
      <c r="J320" s="17"/>
      <c r="K320" s="17"/>
      <c r="L320" s="18"/>
      <c r="M320" s="19"/>
      <c r="N320" s="20"/>
      <c r="O320" s="5"/>
      <c r="P320" s="5"/>
      <c r="Q320" s="5"/>
      <c r="R320" s="5"/>
      <c r="S320" s="5"/>
      <c r="T320" s="5"/>
      <c r="U320" s="5"/>
      <c r="V320" s="5"/>
    </row>
    <row r="321" spans="2:22" s="28" customFormat="1" x14ac:dyDescent="0.35">
      <c r="B321" s="14"/>
      <c r="C321" s="25"/>
      <c r="D321" s="16"/>
      <c r="E321" s="4"/>
      <c r="F321" s="4"/>
      <c r="G321" s="4"/>
      <c r="H321" s="4"/>
      <c r="I321" s="4"/>
      <c r="J321" s="17"/>
      <c r="K321" s="17"/>
      <c r="L321" s="18"/>
      <c r="M321" s="19"/>
      <c r="N321" s="20"/>
      <c r="O321" s="5"/>
      <c r="P321" s="5"/>
      <c r="Q321" s="5"/>
      <c r="R321" s="5"/>
      <c r="S321" s="5"/>
      <c r="T321" s="5"/>
      <c r="U321" s="5"/>
      <c r="V321" s="5"/>
    </row>
    <row r="322" spans="2:22" s="28" customFormat="1" x14ac:dyDescent="0.35">
      <c r="B322" s="14"/>
      <c r="C322" s="25"/>
      <c r="D322" s="16"/>
      <c r="E322" s="4"/>
      <c r="F322" s="4"/>
      <c r="G322" s="4"/>
      <c r="H322" s="4"/>
      <c r="I322" s="4"/>
      <c r="J322" s="17"/>
      <c r="K322" s="17"/>
      <c r="L322" s="18"/>
      <c r="M322" s="19"/>
      <c r="N322" s="20"/>
      <c r="O322" s="5"/>
      <c r="P322" s="5"/>
      <c r="Q322" s="5"/>
      <c r="R322" s="5"/>
      <c r="S322" s="5"/>
      <c r="T322" s="5"/>
      <c r="U322" s="5"/>
      <c r="V322" s="5"/>
    </row>
    <row r="323" spans="2:22" s="28" customFormat="1" x14ac:dyDescent="0.35">
      <c r="B323" s="14"/>
      <c r="C323" s="25"/>
      <c r="D323" s="16"/>
      <c r="E323" s="4"/>
      <c r="F323" s="4"/>
      <c r="G323" s="4"/>
      <c r="H323" s="4"/>
      <c r="I323" s="4"/>
      <c r="J323" s="17"/>
      <c r="K323" s="17"/>
      <c r="L323" s="18"/>
      <c r="M323" s="19"/>
      <c r="N323" s="20"/>
      <c r="O323" s="5"/>
      <c r="P323" s="5"/>
      <c r="Q323" s="5"/>
      <c r="R323" s="5"/>
      <c r="S323" s="5"/>
      <c r="T323" s="5"/>
      <c r="U323" s="5"/>
      <c r="V323" s="5"/>
    </row>
    <row r="324" spans="2:22" s="39" customFormat="1" ht="39.75" customHeight="1" thickBot="1" x14ac:dyDescent="0.45">
      <c r="B324" s="30"/>
      <c r="C324" s="31"/>
      <c r="D324" s="32"/>
      <c r="E324" s="33"/>
      <c r="F324" s="33"/>
      <c r="G324" s="33"/>
      <c r="H324" s="33"/>
      <c r="I324" s="33"/>
      <c r="J324" s="34"/>
      <c r="K324" s="35"/>
      <c r="L324" s="36" t="s">
        <v>34</v>
      </c>
      <c r="M324" s="37"/>
      <c r="N324" s="38"/>
      <c r="P324" s="40"/>
    </row>
    <row r="325" spans="2:22" s="40" customFormat="1" ht="17.25" customHeight="1" thickTop="1" x14ac:dyDescent="0.35">
      <c r="B325" s="41"/>
      <c r="C325" s="42"/>
      <c r="D325" s="43"/>
      <c r="E325" s="44"/>
      <c r="F325" s="44"/>
      <c r="G325" s="44"/>
      <c r="H325" s="44"/>
      <c r="I325" s="44"/>
      <c r="J325" s="45" t="s">
        <v>35</v>
      </c>
      <c r="K325" s="35"/>
      <c r="L325" s="46"/>
      <c r="M325" s="47"/>
      <c r="N325" s="48"/>
      <c r="O325" s="39"/>
      <c r="P325" s="39"/>
    </row>
    <row r="326" spans="2:22" s="40" customFormat="1" ht="17.25" customHeight="1" x14ac:dyDescent="0.35">
      <c r="B326" s="49"/>
      <c r="C326" s="50" t="s">
        <v>36</v>
      </c>
      <c r="D326" s="51"/>
      <c r="J326" s="52"/>
      <c r="K326" s="50"/>
      <c r="L326" s="53"/>
      <c r="M326" s="53"/>
      <c r="N326" s="48"/>
      <c r="O326" s="39"/>
      <c r="P326" s="39"/>
    </row>
    <row r="327" spans="2:22" s="39" customFormat="1" ht="17.25" customHeight="1" x14ac:dyDescent="0.35">
      <c r="B327" s="54"/>
      <c r="C327" s="50" t="s">
        <v>37</v>
      </c>
      <c r="D327" s="55"/>
      <c r="J327" s="56"/>
      <c r="K327" s="50"/>
      <c r="L327" s="53"/>
      <c r="M327" s="57"/>
    </row>
    <row r="328" spans="2:22" s="39" customFormat="1" ht="17.25" customHeight="1" x14ac:dyDescent="0.4">
      <c r="B328" s="54"/>
      <c r="C328" s="50" t="s">
        <v>38</v>
      </c>
      <c r="D328" s="55"/>
      <c r="J328" s="52"/>
      <c r="K328" s="58"/>
      <c r="L328" s="59"/>
      <c r="M328" s="57"/>
      <c r="N328" s="48"/>
    </row>
    <row r="329" spans="2:22" s="39" customFormat="1" ht="17.25" customHeight="1" x14ac:dyDescent="0.35">
      <c r="B329" s="54"/>
      <c r="C329" s="50" t="str">
        <f>+C278</f>
        <v xml:space="preserve">Dlamvuzo High School </v>
      </c>
      <c r="D329" s="55"/>
      <c r="J329" s="60" t="s">
        <v>39</v>
      </c>
      <c r="K329" s="50"/>
      <c r="L329" s="53"/>
      <c r="M329" s="57"/>
      <c r="N329" s="48"/>
    </row>
    <row r="330" spans="2:22" s="39" customFormat="1" ht="17.25" customHeight="1" x14ac:dyDescent="0.35">
      <c r="B330" s="54"/>
      <c r="C330" s="61" t="s">
        <v>152</v>
      </c>
      <c r="D330" s="55"/>
      <c r="J330" s="56" t="s">
        <v>41</v>
      </c>
      <c r="K330" s="50"/>
      <c r="L330" s="53"/>
      <c r="M330" s="57"/>
      <c r="N330" s="48"/>
    </row>
    <row r="331" spans="2:22" ht="18" x14ac:dyDescent="0.4">
      <c r="K331" s="6" t="s">
        <v>0</v>
      </c>
      <c r="N331" s="5"/>
    </row>
    <row r="332" spans="2:22" ht="18" x14ac:dyDescent="0.4">
      <c r="K332" s="6" t="s">
        <v>1157</v>
      </c>
      <c r="N332" s="5"/>
    </row>
    <row r="333" spans="2:22" ht="18" x14ac:dyDescent="0.4">
      <c r="K333" s="6" t="str">
        <f>+K282</f>
        <v>DLAMVUZO HIGH SCHOOL</v>
      </c>
      <c r="N333" s="5"/>
    </row>
    <row r="334" spans="2:22" s="7" customFormat="1" ht="18" x14ac:dyDescent="0.4">
      <c r="B334" s="8"/>
      <c r="C334" s="9"/>
      <c r="D334" s="10"/>
      <c r="E334" s="11"/>
      <c r="F334" s="11"/>
      <c r="G334" s="11"/>
      <c r="H334" s="11"/>
      <c r="I334" s="11"/>
      <c r="J334" s="12"/>
      <c r="K334" s="12"/>
      <c r="L334" s="11"/>
      <c r="M334" s="11"/>
      <c r="N334" s="5"/>
      <c r="O334" s="5"/>
      <c r="P334" s="5"/>
      <c r="Q334" s="5"/>
      <c r="R334" s="5"/>
      <c r="S334" s="5"/>
      <c r="T334" s="5"/>
      <c r="U334" s="5"/>
      <c r="V334" s="5"/>
    </row>
    <row r="335" spans="2:22" s="7" customFormat="1" ht="18" x14ac:dyDescent="0.4">
      <c r="B335" s="8" t="s">
        <v>2</v>
      </c>
      <c r="D335" s="10" t="s">
        <v>3</v>
      </c>
      <c r="E335" s="11" t="s">
        <v>4</v>
      </c>
      <c r="F335" s="11" t="s">
        <v>4</v>
      </c>
      <c r="G335" s="11" t="s">
        <v>4</v>
      </c>
      <c r="H335" s="11" t="s">
        <v>4</v>
      </c>
      <c r="I335" s="11" t="s">
        <v>4</v>
      </c>
      <c r="J335" s="12"/>
      <c r="K335" s="8" t="s">
        <v>5</v>
      </c>
      <c r="L335" s="13" t="s">
        <v>6</v>
      </c>
      <c r="M335" s="13" t="s">
        <v>7</v>
      </c>
      <c r="N335" s="5"/>
      <c r="O335" s="5"/>
      <c r="P335" s="5"/>
      <c r="Q335" s="5"/>
      <c r="R335" s="5"/>
      <c r="S335" s="5"/>
      <c r="T335" s="5"/>
      <c r="U335" s="5"/>
      <c r="V335" s="5"/>
    </row>
    <row r="336" spans="2:22" s="28" customFormat="1" ht="114.75" customHeight="1" x14ac:dyDescent="0.35">
      <c r="B336" s="14"/>
      <c r="C336" s="25" t="s">
        <v>153</v>
      </c>
      <c r="D336" s="16"/>
      <c r="E336" s="4">
        <v>0</v>
      </c>
      <c r="F336" s="4"/>
      <c r="G336" s="4"/>
      <c r="H336" s="4"/>
      <c r="I336" s="4"/>
      <c r="J336" s="17"/>
      <c r="K336" s="17"/>
      <c r="L336" s="18"/>
      <c r="M336" s="19"/>
      <c r="N336" s="20"/>
      <c r="O336" s="5"/>
      <c r="P336" s="5"/>
      <c r="Q336" s="5"/>
      <c r="R336" s="5"/>
      <c r="S336" s="5"/>
      <c r="T336" s="5"/>
      <c r="U336" s="5"/>
      <c r="V336" s="5"/>
    </row>
    <row r="337" spans="2:22" s="28" customFormat="1" x14ac:dyDescent="0.35">
      <c r="B337" s="14"/>
      <c r="C337" s="25"/>
      <c r="D337" s="16"/>
      <c r="E337" s="4"/>
      <c r="F337" s="4"/>
      <c r="G337" s="4"/>
      <c r="H337" s="4"/>
      <c r="I337" s="4"/>
      <c r="J337" s="17"/>
      <c r="K337" s="17"/>
      <c r="L337" s="18"/>
      <c r="M337" s="19"/>
      <c r="N337" s="20"/>
      <c r="O337" s="5"/>
      <c r="P337" s="5"/>
      <c r="Q337" s="5"/>
      <c r="R337" s="5"/>
      <c r="S337" s="5"/>
      <c r="T337" s="5"/>
      <c r="U337" s="5"/>
      <c r="V337" s="5"/>
    </row>
    <row r="338" spans="2:22" s="28" customFormat="1" ht="186" customHeight="1" x14ac:dyDescent="0.35">
      <c r="B338" s="14"/>
      <c r="C338" s="25" t="s">
        <v>154</v>
      </c>
      <c r="D338" s="16"/>
      <c r="E338" s="4">
        <v>0</v>
      </c>
      <c r="F338" s="4"/>
      <c r="G338" s="4"/>
      <c r="H338" s="4"/>
      <c r="I338" s="4"/>
      <c r="J338" s="17"/>
      <c r="K338" s="17"/>
      <c r="L338" s="18"/>
      <c r="M338" s="19"/>
      <c r="N338" s="20"/>
      <c r="O338" s="5"/>
      <c r="P338" s="5"/>
      <c r="Q338" s="5"/>
      <c r="R338" s="5"/>
      <c r="S338" s="5"/>
      <c r="T338" s="5"/>
      <c r="U338" s="5"/>
      <c r="V338" s="5"/>
    </row>
    <row r="339" spans="2:22" s="28" customFormat="1" x14ac:dyDescent="0.35">
      <c r="B339" s="14"/>
      <c r="C339" s="25"/>
      <c r="D339" s="16"/>
      <c r="E339" s="4"/>
      <c r="F339" s="4"/>
      <c r="G339" s="4"/>
      <c r="H339" s="4"/>
      <c r="I339" s="4"/>
      <c r="J339" s="17"/>
      <c r="K339" s="17"/>
      <c r="L339" s="18"/>
      <c r="M339" s="19"/>
      <c r="N339" s="20"/>
      <c r="O339" s="5"/>
      <c r="P339" s="5"/>
      <c r="Q339" s="5"/>
      <c r="R339" s="5"/>
      <c r="S339" s="5"/>
      <c r="T339" s="5"/>
      <c r="U339" s="5"/>
      <c r="V339" s="5"/>
    </row>
    <row r="340" spans="2:22" s="28" customFormat="1" ht="39" customHeight="1" x14ac:dyDescent="0.4">
      <c r="B340" s="14"/>
      <c r="C340" s="24" t="s">
        <v>155</v>
      </c>
      <c r="D340" s="16"/>
      <c r="E340" s="4">
        <v>0</v>
      </c>
      <c r="F340" s="4"/>
      <c r="G340" s="4"/>
      <c r="H340" s="4"/>
      <c r="I340" s="4"/>
      <c r="J340" s="17"/>
      <c r="K340" s="17"/>
      <c r="L340" s="18"/>
      <c r="M340" s="19"/>
      <c r="N340" s="20"/>
      <c r="O340" s="5"/>
      <c r="P340" s="5"/>
      <c r="Q340" s="5"/>
      <c r="R340" s="5"/>
      <c r="S340" s="5"/>
      <c r="T340" s="5"/>
      <c r="U340" s="5"/>
      <c r="V340" s="5"/>
    </row>
    <row r="341" spans="2:22" s="28" customFormat="1" x14ac:dyDescent="0.35">
      <c r="B341" s="14"/>
      <c r="C341" s="25" t="s">
        <v>156</v>
      </c>
      <c r="D341" s="16"/>
      <c r="E341" s="4"/>
      <c r="F341" s="4"/>
      <c r="G341" s="4"/>
      <c r="H341" s="4"/>
      <c r="I341" s="4"/>
      <c r="J341" s="17"/>
      <c r="K341" s="17"/>
      <c r="L341" s="18"/>
      <c r="M341" s="19"/>
      <c r="N341" s="20"/>
      <c r="O341" s="5"/>
      <c r="P341" s="5"/>
      <c r="Q341" s="5"/>
      <c r="R341" s="5"/>
      <c r="S341" s="5"/>
      <c r="T341" s="5"/>
      <c r="U341" s="5"/>
      <c r="V341" s="5"/>
    </row>
    <row r="342" spans="2:22" s="28" customFormat="1" ht="148.5" customHeight="1" x14ac:dyDescent="0.35">
      <c r="B342" s="14"/>
      <c r="C342" s="25" t="s">
        <v>157</v>
      </c>
      <c r="D342" s="16"/>
      <c r="E342" s="4">
        <v>0</v>
      </c>
      <c r="F342" s="4"/>
      <c r="G342" s="4"/>
      <c r="H342" s="4"/>
      <c r="I342" s="4"/>
      <c r="J342" s="17"/>
      <c r="K342" s="17"/>
      <c r="L342" s="18"/>
      <c r="M342" s="19"/>
      <c r="N342" s="20"/>
      <c r="O342" s="5"/>
      <c r="P342" s="5"/>
      <c r="Q342" s="5"/>
      <c r="R342" s="5"/>
      <c r="S342" s="5"/>
      <c r="T342" s="5"/>
      <c r="U342" s="5"/>
      <c r="V342" s="5"/>
    </row>
    <row r="343" spans="2:22" s="28" customFormat="1" x14ac:dyDescent="0.35">
      <c r="B343" s="14"/>
      <c r="C343" s="25"/>
      <c r="D343" s="16"/>
      <c r="E343" s="4"/>
      <c r="F343" s="4"/>
      <c r="G343" s="4"/>
      <c r="H343" s="4"/>
      <c r="I343" s="4"/>
      <c r="J343" s="17"/>
      <c r="K343" s="17"/>
      <c r="L343" s="18"/>
      <c r="M343" s="19"/>
      <c r="N343" s="20"/>
      <c r="O343" s="5"/>
      <c r="P343" s="5"/>
      <c r="Q343" s="5"/>
      <c r="R343" s="5"/>
      <c r="S343" s="5"/>
      <c r="T343" s="5"/>
      <c r="U343" s="5"/>
      <c r="V343" s="5"/>
    </row>
    <row r="344" spans="2:22" s="28" customFormat="1" ht="72.75" customHeight="1" x14ac:dyDescent="0.35">
      <c r="B344" s="14"/>
      <c r="C344" s="25" t="s">
        <v>158</v>
      </c>
      <c r="D344" s="16"/>
      <c r="E344" s="4">
        <v>0</v>
      </c>
      <c r="F344" s="4"/>
      <c r="G344" s="4"/>
      <c r="H344" s="4"/>
      <c r="I344" s="4"/>
      <c r="J344" s="17"/>
      <c r="K344" s="17"/>
      <c r="L344" s="18"/>
      <c r="M344" s="19"/>
      <c r="N344" s="20"/>
      <c r="O344" s="5"/>
      <c r="P344" s="5"/>
      <c r="Q344" s="5"/>
      <c r="R344" s="5"/>
      <c r="S344" s="5"/>
      <c r="T344" s="5"/>
      <c r="U344" s="5"/>
      <c r="V344" s="5"/>
    </row>
    <row r="345" spans="2:22" s="28" customFormat="1" x14ac:dyDescent="0.35">
      <c r="B345" s="14"/>
      <c r="C345" s="25"/>
      <c r="D345" s="16"/>
      <c r="E345" s="4"/>
      <c r="F345" s="4"/>
      <c r="G345" s="4"/>
      <c r="H345" s="4"/>
      <c r="I345" s="4"/>
      <c r="J345" s="17"/>
      <c r="K345" s="17"/>
      <c r="L345" s="18"/>
      <c r="M345" s="19"/>
      <c r="N345" s="20"/>
      <c r="O345" s="5"/>
      <c r="P345" s="5"/>
      <c r="Q345" s="5"/>
      <c r="R345" s="5"/>
      <c r="S345" s="5"/>
      <c r="T345" s="5"/>
      <c r="U345" s="5"/>
      <c r="V345" s="5"/>
    </row>
    <row r="346" spans="2:22" s="28" customFormat="1" ht="52.5" x14ac:dyDescent="0.35">
      <c r="B346" s="14"/>
      <c r="C346" s="25" t="s">
        <v>159</v>
      </c>
      <c r="D346" s="16"/>
      <c r="E346" s="4">
        <v>0</v>
      </c>
      <c r="F346" s="4"/>
      <c r="G346" s="4"/>
      <c r="H346" s="4"/>
      <c r="I346" s="4"/>
      <c r="J346" s="17"/>
      <c r="K346" s="17"/>
      <c r="L346" s="18"/>
      <c r="M346" s="19"/>
      <c r="N346" s="20"/>
      <c r="O346" s="5"/>
      <c r="P346" s="5"/>
      <c r="Q346" s="5"/>
      <c r="R346" s="5"/>
      <c r="S346" s="5"/>
      <c r="T346" s="5"/>
      <c r="U346" s="5"/>
      <c r="V346" s="5"/>
    </row>
    <row r="347" spans="2:22" s="28" customFormat="1" x14ac:dyDescent="0.35">
      <c r="B347" s="14"/>
      <c r="C347" s="25"/>
      <c r="D347" s="16"/>
      <c r="E347" s="4"/>
      <c r="F347" s="4"/>
      <c r="G347" s="4"/>
      <c r="H347" s="4"/>
      <c r="I347" s="4"/>
      <c r="J347" s="17"/>
      <c r="K347" s="17"/>
      <c r="L347" s="18"/>
      <c r="M347" s="19"/>
      <c r="N347" s="20"/>
      <c r="O347" s="5"/>
      <c r="P347" s="5"/>
      <c r="Q347" s="5"/>
      <c r="R347" s="5"/>
      <c r="S347" s="5"/>
      <c r="T347" s="5"/>
      <c r="U347" s="5"/>
      <c r="V347" s="5"/>
    </row>
    <row r="348" spans="2:22" s="28" customFormat="1" ht="105" x14ac:dyDescent="0.35">
      <c r="B348" s="14"/>
      <c r="C348" s="25" t="s">
        <v>160</v>
      </c>
      <c r="D348" s="16"/>
      <c r="E348" s="4">
        <v>0</v>
      </c>
      <c r="F348" s="4"/>
      <c r="G348" s="4"/>
      <c r="H348" s="4"/>
      <c r="I348" s="4"/>
      <c r="J348" s="17"/>
      <c r="K348" s="17"/>
      <c r="L348" s="18"/>
      <c r="M348" s="19"/>
      <c r="N348" s="20"/>
      <c r="O348" s="5"/>
      <c r="P348" s="5"/>
      <c r="Q348" s="5"/>
      <c r="R348" s="5"/>
      <c r="S348" s="5"/>
      <c r="T348" s="5"/>
      <c r="U348" s="5"/>
      <c r="V348" s="5"/>
    </row>
    <row r="349" spans="2:22" s="28" customFormat="1" x14ac:dyDescent="0.35">
      <c r="B349" s="14"/>
      <c r="C349" s="25"/>
      <c r="D349" s="16"/>
      <c r="E349" s="4"/>
      <c r="F349" s="4"/>
      <c r="G349" s="4"/>
      <c r="H349" s="4"/>
      <c r="I349" s="4"/>
      <c r="J349" s="17"/>
      <c r="K349" s="17"/>
      <c r="L349" s="18"/>
      <c r="M349" s="19"/>
      <c r="N349" s="20"/>
      <c r="O349" s="5"/>
      <c r="P349" s="5"/>
      <c r="Q349" s="5"/>
      <c r="R349" s="5"/>
      <c r="S349" s="5"/>
      <c r="T349" s="5"/>
      <c r="U349" s="5"/>
      <c r="V349" s="5"/>
    </row>
    <row r="350" spans="2:22" s="28" customFormat="1" ht="52.5" x14ac:dyDescent="0.35">
      <c r="B350" s="14"/>
      <c r="C350" s="25" t="s">
        <v>161</v>
      </c>
      <c r="D350" s="16"/>
      <c r="E350" s="4">
        <v>0</v>
      </c>
      <c r="F350" s="4"/>
      <c r="G350" s="4"/>
      <c r="H350" s="4"/>
      <c r="I350" s="4"/>
      <c r="J350" s="17"/>
      <c r="K350" s="17"/>
      <c r="L350" s="18"/>
      <c r="M350" s="19"/>
      <c r="N350" s="20"/>
      <c r="O350" s="5"/>
      <c r="P350" s="5"/>
      <c r="Q350" s="5"/>
      <c r="R350" s="5"/>
      <c r="S350" s="5"/>
      <c r="T350" s="5"/>
      <c r="U350" s="5"/>
      <c r="V350" s="5"/>
    </row>
    <row r="351" spans="2:22" s="28" customFormat="1" x14ac:dyDescent="0.35">
      <c r="B351" s="14"/>
      <c r="C351" s="25"/>
      <c r="D351" s="16"/>
      <c r="E351" s="4"/>
      <c r="F351" s="4"/>
      <c r="G351" s="4"/>
      <c r="H351" s="4"/>
      <c r="I351" s="4"/>
      <c r="J351" s="17"/>
      <c r="K351" s="17"/>
      <c r="L351" s="18"/>
      <c r="M351" s="19"/>
      <c r="N351" s="20"/>
      <c r="O351" s="5"/>
      <c r="P351" s="5"/>
      <c r="Q351" s="5"/>
      <c r="R351" s="5"/>
      <c r="S351" s="5"/>
      <c r="T351" s="5"/>
      <c r="U351" s="5"/>
      <c r="V351" s="5"/>
    </row>
    <row r="352" spans="2:22" s="28" customFormat="1" x14ac:dyDescent="0.35">
      <c r="B352" s="14"/>
      <c r="C352" s="25" t="s">
        <v>162</v>
      </c>
      <c r="D352" s="16"/>
      <c r="E352" s="4">
        <v>0</v>
      </c>
      <c r="F352" s="4"/>
      <c r="G352" s="4"/>
      <c r="H352" s="4"/>
      <c r="I352" s="4"/>
      <c r="J352" s="17"/>
      <c r="K352" s="17"/>
      <c r="L352" s="18"/>
      <c r="M352" s="19"/>
      <c r="N352" s="20"/>
      <c r="O352" s="5"/>
      <c r="P352" s="5"/>
      <c r="Q352" s="5"/>
      <c r="R352" s="5"/>
      <c r="S352" s="5"/>
      <c r="T352" s="5"/>
      <c r="U352" s="5"/>
      <c r="V352" s="5"/>
    </row>
    <row r="353" spans="2:22" s="28" customFormat="1" x14ac:dyDescent="0.35">
      <c r="B353" s="14"/>
      <c r="C353" s="25"/>
      <c r="D353" s="16"/>
      <c r="E353" s="4"/>
      <c r="F353" s="4"/>
      <c r="G353" s="4"/>
      <c r="H353" s="4"/>
      <c r="I353" s="4"/>
      <c r="J353" s="17"/>
      <c r="K353" s="17"/>
      <c r="L353" s="18"/>
      <c r="M353" s="19"/>
      <c r="N353" s="20"/>
      <c r="O353" s="5"/>
      <c r="P353" s="5"/>
      <c r="Q353" s="5"/>
      <c r="R353" s="5"/>
      <c r="S353" s="5"/>
      <c r="T353" s="5"/>
      <c r="U353" s="5"/>
      <c r="V353" s="5"/>
    </row>
    <row r="354" spans="2:22" s="28" customFormat="1" ht="70" x14ac:dyDescent="0.35">
      <c r="B354" s="14"/>
      <c r="C354" s="25" t="s">
        <v>163</v>
      </c>
      <c r="D354" s="16"/>
      <c r="E354" s="4">
        <v>0</v>
      </c>
      <c r="F354" s="4"/>
      <c r="G354" s="4"/>
      <c r="H354" s="4"/>
      <c r="I354" s="4"/>
      <c r="J354" s="17"/>
      <c r="K354" s="17"/>
      <c r="L354" s="18"/>
      <c r="M354" s="19"/>
      <c r="N354" s="20"/>
      <c r="O354" s="5"/>
      <c r="P354" s="5"/>
      <c r="Q354" s="5"/>
      <c r="R354" s="5"/>
      <c r="S354" s="5"/>
      <c r="T354" s="5"/>
      <c r="U354" s="5"/>
      <c r="V354" s="5"/>
    </row>
    <row r="355" spans="2:22" s="28" customFormat="1" x14ac:dyDescent="0.35">
      <c r="B355" s="14"/>
      <c r="C355" s="25"/>
      <c r="D355" s="16"/>
      <c r="E355" s="4"/>
      <c r="F355" s="4"/>
      <c r="G355" s="4"/>
      <c r="H355" s="4"/>
      <c r="I355" s="4"/>
      <c r="J355" s="17"/>
      <c r="K355" s="17"/>
      <c r="L355" s="18"/>
      <c r="M355" s="19"/>
      <c r="N355" s="20"/>
      <c r="O355" s="5"/>
      <c r="P355" s="5"/>
      <c r="Q355" s="5"/>
      <c r="R355" s="5"/>
      <c r="S355" s="5"/>
      <c r="T355" s="5"/>
      <c r="U355" s="5"/>
      <c r="V355" s="5"/>
    </row>
    <row r="356" spans="2:22" s="28" customFormat="1" ht="59.25" customHeight="1" x14ac:dyDescent="0.35">
      <c r="B356" s="14"/>
      <c r="C356" s="25" t="s">
        <v>164</v>
      </c>
      <c r="D356" s="16"/>
      <c r="E356" s="4">
        <v>0</v>
      </c>
      <c r="F356" s="4"/>
      <c r="G356" s="4"/>
      <c r="H356" s="4"/>
      <c r="I356" s="4"/>
      <c r="J356" s="17"/>
      <c r="K356" s="17"/>
      <c r="L356" s="18"/>
      <c r="M356" s="19"/>
      <c r="N356" s="20"/>
      <c r="O356" s="5"/>
      <c r="P356" s="5"/>
      <c r="Q356" s="5"/>
      <c r="R356" s="5"/>
      <c r="S356" s="5"/>
      <c r="T356" s="5"/>
      <c r="U356" s="5"/>
      <c r="V356" s="5"/>
    </row>
    <row r="357" spans="2:22" s="28" customFormat="1" x14ac:dyDescent="0.35">
      <c r="B357" s="14"/>
      <c r="C357" s="25"/>
      <c r="D357" s="16"/>
      <c r="E357" s="4"/>
      <c r="F357" s="4"/>
      <c r="G357" s="4"/>
      <c r="H357" s="4"/>
      <c r="I357" s="4"/>
      <c r="J357" s="17"/>
      <c r="K357" s="17"/>
      <c r="L357" s="18"/>
      <c r="M357" s="19"/>
      <c r="N357" s="20"/>
      <c r="O357" s="5"/>
      <c r="P357" s="5"/>
      <c r="Q357" s="5"/>
      <c r="R357" s="5"/>
      <c r="S357" s="5"/>
      <c r="T357" s="5"/>
      <c r="U357" s="5"/>
      <c r="V357" s="5"/>
    </row>
    <row r="358" spans="2:22" s="28" customFormat="1" ht="52.5" x14ac:dyDescent="0.35">
      <c r="B358" s="14"/>
      <c r="C358" s="25" t="s">
        <v>165</v>
      </c>
      <c r="D358" s="16"/>
      <c r="E358" s="4">
        <v>0</v>
      </c>
      <c r="F358" s="4"/>
      <c r="G358" s="4"/>
      <c r="H358" s="4"/>
      <c r="I358" s="4"/>
      <c r="J358" s="17"/>
      <c r="K358" s="17"/>
      <c r="L358" s="18"/>
      <c r="M358" s="19"/>
      <c r="N358" s="20"/>
      <c r="O358" s="5"/>
      <c r="P358" s="5"/>
      <c r="Q358" s="5"/>
      <c r="R358" s="5"/>
      <c r="S358" s="5"/>
      <c r="T358" s="5"/>
      <c r="U358" s="5"/>
      <c r="V358" s="5"/>
    </row>
    <row r="359" spans="2:22" s="28" customFormat="1" x14ac:dyDescent="0.35">
      <c r="B359" s="14"/>
      <c r="C359" s="25"/>
      <c r="D359" s="16"/>
      <c r="E359" s="4"/>
      <c r="F359" s="4"/>
      <c r="G359" s="4"/>
      <c r="H359" s="4"/>
      <c r="I359" s="4"/>
      <c r="J359" s="17"/>
      <c r="K359" s="17"/>
      <c r="L359" s="18"/>
      <c r="M359" s="19"/>
      <c r="N359" s="20"/>
      <c r="O359" s="5"/>
      <c r="P359" s="5"/>
      <c r="Q359" s="5"/>
      <c r="R359" s="5"/>
      <c r="S359" s="5"/>
      <c r="T359" s="5"/>
      <c r="U359" s="5"/>
      <c r="V359" s="5"/>
    </row>
    <row r="360" spans="2:22" s="39" customFormat="1" ht="39.75" customHeight="1" thickBot="1" x14ac:dyDescent="0.45">
      <c r="B360" s="30"/>
      <c r="C360" s="31"/>
      <c r="D360" s="32"/>
      <c r="E360" s="33"/>
      <c r="F360" s="33"/>
      <c r="G360" s="33"/>
      <c r="H360" s="33"/>
      <c r="I360" s="33"/>
      <c r="J360" s="34"/>
      <c r="K360" s="35"/>
      <c r="L360" s="36" t="s">
        <v>34</v>
      </c>
      <c r="M360" s="37"/>
      <c r="N360" s="38"/>
      <c r="P360" s="40"/>
    </row>
    <row r="361" spans="2:22" s="40" customFormat="1" ht="17.25" customHeight="1" thickTop="1" x14ac:dyDescent="0.35">
      <c r="B361" s="41"/>
      <c r="C361" s="42"/>
      <c r="D361" s="43"/>
      <c r="E361" s="44"/>
      <c r="F361" s="44"/>
      <c r="G361" s="44"/>
      <c r="H361" s="44"/>
      <c r="I361" s="44"/>
      <c r="J361" s="45" t="s">
        <v>35</v>
      </c>
      <c r="K361" s="35"/>
      <c r="L361" s="46"/>
      <c r="M361" s="47"/>
      <c r="N361" s="48"/>
      <c r="O361" s="39"/>
      <c r="P361" s="39"/>
    </row>
    <row r="362" spans="2:22" s="40" customFormat="1" ht="17.25" customHeight="1" x14ac:dyDescent="0.35">
      <c r="B362" s="49"/>
      <c r="C362" s="50" t="s">
        <v>36</v>
      </c>
      <c r="D362" s="51"/>
      <c r="J362" s="52"/>
      <c r="K362" s="50"/>
      <c r="L362" s="53"/>
      <c r="M362" s="53"/>
      <c r="N362" s="48"/>
      <c r="O362" s="39"/>
      <c r="P362" s="39"/>
    </row>
    <row r="363" spans="2:22" s="39" customFormat="1" ht="17.25" customHeight="1" x14ac:dyDescent="0.35">
      <c r="B363" s="54"/>
      <c r="C363" s="50" t="s">
        <v>37</v>
      </c>
      <c r="D363" s="55"/>
      <c r="J363" s="56"/>
      <c r="K363" s="50"/>
      <c r="L363" s="53"/>
      <c r="M363" s="57"/>
    </row>
    <row r="364" spans="2:22" s="39" customFormat="1" ht="17.25" customHeight="1" x14ac:dyDescent="0.4">
      <c r="B364" s="54"/>
      <c r="C364" s="50" t="s">
        <v>38</v>
      </c>
      <c r="D364" s="55"/>
      <c r="J364" s="52"/>
      <c r="K364" s="58"/>
      <c r="L364" s="59"/>
      <c r="M364" s="57"/>
      <c r="N364" s="48"/>
    </row>
    <row r="365" spans="2:22" s="39" customFormat="1" ht="17.25" customHeight="1" x14ac:dyDescent="0.35">
      <c r="B365" s="54"/>
      <c r="C365" s="50" t="str">
        <f>+C329</f>
        <v xml:space="preserve">Dlamvuzo High School </v>
      </c>
      <c r="D365" s="55"/>
      <c r="J365" s="60" t="s">
        <v>39</v>
      </c>
      <c r="K365" s="50"/>
      <c r="L365" s="53"/>
      <c r="M365" s="57"/>
      <c r="N365" s="48"/>
    </row>
    <row r="366" spans="2:22" s="39" customFormat="1" ht="17.25" customHeight="1" x14ac:dyDescent="0.35">
      <c r="B366" s="54"/>
      <c r="C366" s="61" t="s">
        <v>166</v>
      </c>
      <c r="D366" s="55"/>
      <c r="J366" s="56" t="s">
        <v>41</v>
      </c>
      <c r="K366" s="50"/>
      <c r="L366" s="53"/>
      <c r="M366" s="57"/>
      <c r="N366" s="48"/>
    </row>
    <row r="367" spans="2:22" ht="18" x14ac:dyDescent="0.4">
      <c r="K367" s="6" t="s">
        <v>0</v>
      </c>
      <c r="N367" s="5"/>
    </row>
    <row r="368" spans="2:22" ht="18" x14ac:dyDescent="0.4">
      <c r="K368" s="6" t="s">
        <v>1157</v>
      </c>
      <c r="N368" s="5"/>
    </row>
    <row r="369" spans="2:22" ht="18" x14ac:dyDescent="0.4">
      <c r="K369" s="6" t="str">
        <f>+K333</f>
        <v>DLAMVUZO HIGH SCHOOL</v>
      </c>
      <c r="N369" s="5"/>
    </row>
    <row r="370" spans="2:22" s="7" customFormat="1" ht="18" x14ac:dyDescent="0.4">
      <c r="B370" s="8"/>
      <c r="C370" s="9"/>
      <c r="D370" s="10"/>
      <c r="E370" s="11"/>
      <c r="F370" s="11"/>
      <c r="G370" s="11"/>
      <c r="H370" s="11"/>
      <c r="I370" s="11"/>
      <c r="J370" s="12"/>
      <c r="K370" s="12"/>
      <c r="L370" s="11"/>
      <c r="M370" s="11"/>
      <c r="N370" s="5"/>
      <c r="O370" s="5"/>
      <c r="P370" s="5"/>
      <c r="Q370" s="5"/>
      <c r="R370" s="5"/>
      <c r="S370" s="5"/>
      <c r="T370" s="5"/>
      <c r="U370" s="5"/>
      <c r="V370" s="5"/>
    </row>
    <row r="371" spans="2:22" s="7" customFormat="1" ht="18" x14ac:dyDescent="0.4">
      <c r="B371" s="8" t="s">
        <v>2</v>
      </c>
      <c r="D371" s="10" t="s">
        <v>3</v>
      </c>
      <c r="E371" s="11" t="s">
        <v>4</v>
      </c>
      <c r="F371" s="11" t="s">
        <v>4</v>
      </c>
      <c r="G371" s="11" t="s">
        <v>4</v>
      </c>
      <c r="H371" s="11" t="s">
        <v>4</v>
      </c>
      <c r="I371" s="11" t="s">
        <v>4</v>
      </c>
      <c r="J371" s="12"/>
      <c r="K371" s="8" t="s">
        <v>5</v>
      </c>
      <c r="L371" s="13" t="s">
        <v>6</v>
      </c>
      <c r="M371" s="13" t="s">
        <v>7</v>
      </c>
      <c r="N371" s="5"/>
      <c r="O371" s="5"/>
      <c r="P371" s="5"/>
      <c r="Q371" s="5"/>
      <c r="R371" s="5"/>
      <c r="S371" s="5"/>
      <c r="T371" s="5"/>
      <c r="U371" s="5"/>
      <c r="V371" s="5"/>
    </row>
    <row r="372" spans="2:22" s="28" customFormat="1" ht="42" customHeight="1" x14ac:dyDescent="0.35">
      <c r="B372" s="14"/>
      <c r="C372" s="25" t="s">
        <v>167</v>
      </c>
      <c r="D372" s="16"/>
      <c r="E372" s="4">
        <v>0</v>
      </c>
      <c r="F372" s="4"/>
      <c r="G372" s="4"/>
      <c r="H372" s="4"/>
      <c r="I372" s="4"/>
      <c r="J372" s="17"/>
      <c r="K372" s="17"/>
      <c r="L372" s="18"/>
      <c r="M372" s="19"/>
      <c r="N372" s="20"/>
      <c r="O372" s="5"/>
      <c r="P372" s="5"/>
      <c r="Q372" s="5"/>
      <c r="R372" s="5"/>
      <c r="S372" s="5"/>
      <c r="T372" s="5"/>
      <c r="U372" s="5"/>
      <c r="V372" s="5"/>
    </row>
    <row r="373" spans="2:22" s="28" customFormat="1" ht="16.5" customHeight="1" x14ac:dyDescent="0.35">
      <c r="B373" s="14"/>
      <c r="C373" s="25"/>
      <c r="D373" s="16"/>
      <c r="E373" s="4"/>
      <c r="F373" s="4"/>
      <c r="G373" s="4"/>
      <c r="H373" s="4"/>
      <c r="I373" s="4"/>
      <c r="J373" s="17"/>
      <c r="K373" s="17"/>
      <c r="L373" s="18"/>
      <c r="M373" s="19"/>
      <c r="N373" s="20"/>
      <c r="O373" s="5"/>
      <c r="P373" s="5"/>
      <c r="Q373" s="5"/>
      <c r="R373" s="5"/>
      <c r="S373" s="5"/>
      <c r="T373" s="5"/>
      <c r="U373" s="5"/>
      <c r="V373" s="5"/>
    </row>
    <row r="374" spans="2:22" s="28" customFormat="1" ht="35" x14ac:dyDescent="0.35">
      <c r="B374" s="14"/>
      <c r="C374" s="25" t="s">
        <v>168</v>
      </c>
      <c r="D374" s="16"/>
      <c r="E374" s="4">
        <v>0</v>
      </c>
      <c r="F374" s="4"/>
      <c r="G374" s="4"/>
      <c r="H374" s="4"/>
      <c r="I374" s="4"/>
      <c r="J374" s="17"/>
      <c r="K374" s="17"/>
      <c r="L374" s="18"/>
      <c r="M374" s="19"/>
      <c r="N374" s="20"/>
      <c r="O374" s="5"/>
      <c r="P374" s="5"/>
      <c r="Q374" s="5"/>
      <c r="R374" s="5"/>
      <c r="S374" s="5"/>
      <c r="T374" s="5"/>
      <c r="U374" s="5"/>
      <c r="V374" s="5"/>
    </row>
    <row r="375" spans="2:22" s="28" customFormat="1" x14ac:dyDescent="0.35">
      <c r="B375" s="14"/>
      <c r="C375" s="25"/>
      <c r="D375" s="16"/>
      <c r="E375" s="4"/>
      <c r="F375" s="4"/>
      <c r="G375" s="4"/>
      <c r="H375" s="4"/>
      <c r="I375" s="4"/>
      <c r="J375" s="17"/>
      <c r="K375" s="17"/>
      <c r="L375" s="18"/>
      <c r="M375" s="19"/>
      <c r="N375" s="20"/>
      <c r="O375" s="5"/>
      <c r="P375" s="5"/>
      <c r="Q375" s="5"/>
      <c r="R375" s="5"/>
      <c r="S375" s="5"/>
      <c r="T375" s="5"/>
      <c r="U375" s="5"/>
      <c r="V375" s="5"/>
    </row>
    <row r="376" spans="2:22" s="28" customFormat="1" ht="70" x14ac:dyDescent="0.35">
      <c r="B376" s="14"/>
      <c r="C376" s="25" t="s">
        <v>169</v>
      </c>
      <c r="D376" s="16"/>
      <c r="E376" s="4">
        <v>0</v>
      </c>
      <c r="F376" s="4"/>
      <c r="G376" s="4"/>
      <c r="H376" s="4"/>
      <c r="I376" s="4"/>
      <c r="J376" s="17"/>
      <c r="K376" s="17"/>
      <c r="L376" s="18"/>
      <c r="M376" s="19"/>
      <c r="N376" s="20"/>
      <c r="O376" s="5"/>
      <c r="P376" s="5"/>
      <c r="Q376" s="5"/>
      <c r="R376" s="5"/>
      <c r="S376" s="5"/>
      <c r="T376" s="5"/>
      <c r="U376" s="5"/>
      <c r="V376" s="5"/>
    </row>
    <row r="377" spans="2:22" s="28" customFormat="1" x14ac:dyDescent="0.35">
      <c r="B377" s="14"/>
      <c r="C377" s="25"/>
      <c r="D377" s="16"/>
      <c r="E377" s="4"/>
      <c r="F377" s="4"/>
      <c r="G377" s="4"/>
      <c r="H377" s="4"/>
      <c r="I377" s="4"/>
      <c r="J377" s="17"/>
      <c r="K377" s="17"/>
      <c r="L377" s="18"/>
      <c r="M377" s="19"/>
      <c r="N377" s="20"/>
      <c r="O377" s="5"/>
      <c r="P377" s="5"/>
      <c r="Q377" s="5"/>
      <c r="R377" s="5"/>
      <c r="S377" s="5"/>
      <c r="T377" s="5"/>
      <c r="U377" s="5"/>
      <c r="V377" s="5"/>
    </row>
    <row r="378" spans="2:22" s="28" customFormat="1" ht="70" x14ac:dyDescent="0.35">
      <c r="B378" s="14"/>
      <c r="C378" s="25" t="s">
        <v>170</v>
      </c>
      <c r="D378" s="16"/>
      <c r="E378" s="4">
        <v>0</v>
      </c>
      <c r="F378" s="4"/>
      <c r="G378" s="4"/>
      <c r="H378" s="4"/>
      <c r="I378" s="4"/>
      <c r="J378" s="17"/>
      <c r="K378" s="17"/>
      <c r="L378" s="18"/>
      <c r="M378" s="19"/>
      <c r="N378" s="20"/>
      <c r="O378" s="5"/>
      <c r="P378" s="5"/>
      <c r="Q378" s="5"/>
      <c r="R378" s="5"/>
      <c r="S378" s="5"/>
      <c r="T378" s="5"/>
      <c r="U378" s="5"/>
      <c r="V378" s="5"/>
    </row>
    <row r="379" spans="2:22" s="28" customFormat="1" x14ac:dyDescent="0.35">
      <c r="B379" s="14"/>
      <c r="C379" s="25"/>
      <c r="D379" s="16"/>
      <c r="E379" s="4"/>
      <c r="F379" s="4"/>
      <c r="G379" s="4"/>
      <c r="H379" s="4"/>
      <c r="I379" s="4"/>
      <c r="J379" s="17"/>
      <c r="K379" s="17"/>
      <c r="L379" s="18"/>
      <c r="M379" s="19"/>
      <c r="N379" s="20"/>
      <c r="O379" s="5"/>
      <c r="P379" s="5"/>
      <c r="Q379" s="5"/>
      <c r="R379" s="5"/>
      <c r="S379" s="5"/>
      <c r="T379" s="5"/>
      <c r="U379" s="5"/>
      <c r="V379" s="5"/>
    </row>
    <row r="380" spans="2:22" s="28" customFormat="1" ht="78" customHeight="1" x14ac:dyDescent="0.35">
      <c r="B380" s="14"/>
      <c r="C380" s="25" t="s">
        <v>171</v>
      </c>
      <c r="D380" s="16"/>
      <c r="E380" s="4">
        <v>0</v>
      </c>
      <c r="F380" s="4"/>
      <c r="G380" s="4"/>
      <c r="H380" s="4"/>
      <c r="I380" s="4"/>
      <c r="J380" s="17"/>
      <c r="K380" s="17"/>
      <c r="L380" s="18"/>
      <c r="M380" s="19"/>
      <c r="N380" s="20"/>
      <c r="O380" s="5"/>
      <c r="P380" s="5"/>
      <c r="Q380" s="5"/>
      <c r="R380" s="5"/>
      <c r="S380" s="5"/>
      <c r="T380" s="5"/>
      <c r="U380" s="5"/>
      <c r="V380" s="5"/>
    </row>
    <row r="381" spans="2:22" s="28" customFormat="1" x14ac:dyDescent="0.35">
      <c r="B381" s="14"/>
      <c r="C381" s="25"/>
      <c r="D381" s="16"/>
      <c r="E381" s="4"/>
      <c r="F381" s="4"/>
      <c r="G381" s="4"/>
      <c r="H381" s="4"/>
      <c r="I381" s="4"/>
      <c r="J381" s="17"/>
      <c r="K381" s="17"/>
      <c r="L381" s="18"/>
      <c r="M381" s="19"/>
      <c r="N381" s="20"/>
      <c r="O381" s="5"/>
      <c r="P381" s="5"/>
      <c r="Q381" s="5"/>
      <c r="R381" s="5"/>
      <c r="S381" s="5"/>
      <c r="T381" s="5"/>
      <c r="U381" s="5"/>
      <c r="V381" s="5"/>
    </row>
    <row r="382" spans="2:22" s="28" customFormat="1" ht="59.25" customHeight="1" x14ac:dyDescent="0.35">
      <c r="B382" s="14"/>
      <c r="C382" s="25" t="s">
        <v>172</v>
      </c>
      <c r="D382" s="16"/>
      <c r="E382" s="4">
        <v>0</v>
      </c>
      <c r="F382" s="4"/>
      <c r="G382" s="4"/>
      <c r="H382" s="4"/>
      <c r="I382" s="4"/>
      <c r="J382" s="17"/>
      <c r="K382" s="17"/>
      <c r="L382" s="18"/>
      <c r="M382" s="19"/>
      <c r="N382" s="20"/>
      <c r="O382" s="5"/>
      <c r="P382" s="5"/>
      <c r="Q382" s="5"/>
      <c r="R382" s="5"/>
      <c r="S382" s="5"/>
      <c r="T382" s="5"/>
      <c r="U382" s="5"/>
      <c r="V382" s="5"/>
    </row>
    <row r="383" spans="2:22" s="28" customFormat="1" x14ac:dyDescent="0.35">
      <c r="B383" s="14"/>
      <c r="C383" s="25"/>
      <c r="D383" s="16"/>
      <c r="E383" s="4"/>
      <c r="F383" s="4"/>
      <c r="G383" s="4"/>
      <c r="H383" s="4"/>
      <c r="I383" s="4"/>
      <c r="J383" s="17"/>
      <c r="K383" s="17"/>
      <c r="L383" s="18"/>
      <c r="M383" s="19"/>
      <c r="N383" s="20"/>
      <c r="O383" s="5"/>
      <c r="P383" s="5"/>
      <c r="Q383" s="5"/>
      <c r="R383" s="5"/>
      <c r="S383" s="5"/>
      <c r="T383" s="5"/>
      <c r="U383" s="5"/>
      <c r="V383" s="5"/>
    </row>
    <row r="384" spans="2:22" s="28" customFormat="1" ht="35" x14ac:dyDescent="0.35">
      <c r="B384" s="14"/>
      <c r="C384" s="25" t="s">
        <v>173</v>
      </c>
      <c r="D384" s="16"/>
      <c r="E384" s="4">
        <v>0</v>
      </c>
      <c r="F384" s="4"/>
      <c r="G384" s="4"/>
      <c r="H384" s="4"/>
      <c r="I384" s="4"/>
      <c r="J384" s="17"/>
      <c r="K384" s="17"/>
      <c r="L384" s="18"/>
      <c r="M384" s="19"/>
      <c r="N384" s="20"/>
      <c r="O384" s="5"/>
      <c r="P384" s="5"/>
      <c r="Q384" s="5"/>
      <c r="R384" s="5"/>
      <c r="S384" s="5"/>
      <c r="T384" s="5"/>
      <c r="U384" s="5"/>
      <c r="V384" s="5"/>
    </row>
    <row r="385" spans="2:22" s="28" customFormat="1" x14ac:dyDescent="0.35">
      <c r="B385" s="14"/>
      <c r="C385" s="25"/>
      <c r="D385" s="16"/>
      <c r="E385" s="4"/>
      <c r="F385" s="4"/>
      <c r="G385" s="4"/>
      <c r="H385" s="4"/>
      <c r="I385" s="4"/>
      <c r="J385" s="17"/>
      <c r="K385" s="17"/>
      <c r="L385" s="18"/>
      <c r="M385" s="19"/>
      <c r="N385" s="20"/>
      <c r="O385" s="5"/>
      <c r="P385" s="5"/>
      <c r="Q385" s="5"/>
      <c r="R385" s="5"/>
      <c r="S385" s="5"/>
      <c r="T385" s="5"/>
      <c r="U385" s="5"/>
      <c r="V385" s="5"/>
    </row>
    <row r="386" spans="2:22" s="28" customFormat="1" ht="79.5" customHeight="1" x14ac:dyDescent="0.35">
      <c r="B386" s="14"/>
      <c r="C386" s="25" t="s">
        <v>174</v>
      </c>
      <c r="D386" s="16"/>
      <c r="E386" s="4">
        <v>0</v>
      </c>
      <c r="F386" s="4"/>
      <c r="G386" s="4"/>
      <c r="H386" s="4"/>
      <c r="I386" s="4"/>
      <c r="J386" s="17"/>
      <c r="K386" s="17"/>
      <c r="L386" s="18"/>
      <c r="M386" s="19"/>
      <c r="N386" s="20"/>
      <c r="O386" s="5"/>
      <c r="P386" s="5"/>
      <c r="Q386" s="5"/>
      <c r="R386" s="5"/>
      <c r="S386" s="5"/>
      <c r="T386" s="5"/>
      <c r="U386" s="5"/>
      <c r="V386" s="5"/>
    </row>
    <row r="387" spans="2:22" s="28" customFormat="1" x14ac:dyDescent="0.35">
      <c r="B387" s="14"/>
      <c r="C387" s="25"/>
      <c r="D387" s="16"/>
      <c r="E387" s="4"/>
      <c r="F387" s="4"/>
      <c r="G387" s="4"/>
      <c r="H387" s="4"/>
      <c r="I387" s="4"/>
      <c r="J387" s="17"/>
      <c r="K387" s="17"/>
      <c r="L387" s="18"/>
      <c r="M387" s="19"/>
      <c r="N387" s="20"/>
      <c r="O387" s="5"/>
      <c r="P387" s="5"/>
      <c r="Q387" s="5"/>
      <c r="R387" s="5"/>
      <c r="S387" s="5"/>
      <c r="T387" s="5"/>
      <c r="U387" s="5"/>
      <c r="V387" s="5"/>
    </row>
    <row r="388" spans="2:22" s="28" customFormat="1" ht="52.5" x14ac:dyDescent="0.35">
      <c r="B388" s="14"/>
      <c r="C388" s="25" t="s">
        <v>175</v>
      </c>
      <c r="D388" s="16"/>
      <c r="E388" s="4">
        <v>0</v>
      </c>
      <c r="F388" s="4"/>
      <c r="G388" s="4"/>
      <c r="H388" s="4"/>
      <c r="I388" s="4"/>
      <c r="J388" s="17"/>
      <c r="K388" s="17"/>
      <c r="L388" s="18"/>
      <c r="M388" s="19"/>
      <c r="N388" s="20"/>
      <c r="O388" s="5"/>
      <c r="P388" s="5"/>
      <c r="Q388" s="5"/>
      <c r="R388" s="5"/>
      <c r="S388" s="5"/>
      <c r="T388" s="5"/>
      <c r="U388" s="5"/>
      <c r="V388" s="5"/>
    </row>
    <row r="389" spans="2:22" s="28" customFormat="1" x14ac:dyDescent="0.35">
      <c r="B389" s="14"/>
      <c r="C389" s="25"/>
      <c r="D389" s="16"/>
      <c r="E389" s="4"/>
      <c r="F389" s="4"/>
      <c r="G389" s="4"/>
      <c r="H389" s="4"/>
      <c r="I389" s="4"/>
      <c r="J389" s="17"/>
      <c r="K389" s="17"/>
      <c r="L389" s="18"/>
      <c r="M389" s="19"/>
      <c r="N389" s="20"/>
      <c r="O389" s="5"/>
      <c r="P389" s="5"/>
      <c r="Q389" s="5"/>
      <c r="R389" s="5"/>
      <c r="S389" s="5"/>
      <c r="T389" s="5"/>
      <c r="U389" s="5"/>
      <c r="V389" s="5"/>
    </row>
    <row r="390" spans="2:22" s="28" customFormat="1" ht="24" customHeight="1" x14ac:dyDescent="0.35">
      <c r="B390" s="14"/>
      <c r="C390" s="25" t="s">
        <v>176</v>
      </c>
      <c r="D390" s="16"/>
      <c r="E390" s="4">
        <v>0</v>
      </c>
      <c r="F390" s="4"/>
      <c r="G390" s="4"/>
      <c r="H390" s="4"/>
      <c r="I390" s="4"/>
      <c r="J390" s="17"/>
      <c r="K390" s="17"/>
      <c r="L390" s="18"/>
      <c r="M390" s="19"/>
      <c r="N390" s="20"/>
      <c r="O390" s="5"/>
      <c r="P390" s="5"/>
      <c r="Q390" s="5"/>
      <c r="R390" s="5"/>
      <c r="S390" s="5"/>
      <c r="T390" s="5"/>
      <c r="U390" s="5"/>
      <c r="V390" s="5"/>
    </row>
    <row r="391" spans="2:22" s="28" customFormat="1" x14ac:dyDescent="0.35">
      <c r="B391" s="14"/>
      <c r="C391" s="25" t="s">
        <v>177</v>
      </c>
      <c r="D391" s="16"/>
      <c r="E391" s="4"/>
      <c r="F391" s="4"/>
      <c r="G391" s="4"/>
      <c r="H391" s="4"/>
      <c r="I391" s="4"/>
      <c r="J391" s="17"/>
      <c r="K391" s="17"/>
      <c r="L391" s="18"/>
      <c r="M391" s="19"/>
      <c r="N391" s="20"/>
      <c r="O391" s="5"/>
      <c r="P391" s="5"/>
      <c r="Q391" s="5"/>
      <c r="R391" s="5"/>
      <c r="S391" s="5"/>
      <c r="T391" s="5"/>
      <c r="U391" s="5"/>
      <c r="V391" s="5"/>
    </row>
    <row r="392" spans="2:22" s="28" customFormat="1" x14ac:dyDescent="0.35">
      <c r="B392" s="14"/>
      <c r="C392" s="25"/>
      <c r="D392" s="16"/>
      <c r="E392" s="4"/>
      <c r="F392" s="4"/>
      <c r="G392" s="4"/>
      <c r="H392" s="4"/>
      <c r="I392" s="4"/>
      <c r="J392" s="17"/>
      <c r="K392" s="17"/>
      <c r="L392" s="18"/>
      <c r="M392" s="19"/>
      <c r="N392" s="20"/>
      <c r="O392" s="5"/>
      <c r="P392" s="5"/>
      <c r="Q392" s="5"/>
      <c r="R392" s="5"/>
      <c r="S392" s="5"/>
      <c r="T392" s="5"/>
      <c r="U392" s="5"/>
      <c r="V392" s="5"/>
    </row>
    <row r="393" spans="2:22" s="28" customFormat="1" ht="87.5" x14ac:dyDescent="0.35">
      <c r="B393" s="14"/>
      <c r="C393" s="25" t="s">
        <v>178</v>
      </c>
      <c r="D393" s="16"/>
      <c r="E393" s="4">
        <v>0</v>
      </c>
      <c r="F393" s="4"/>
      <c r="G393" s="4"/>
      <c r="H393" s="4"/>
      <c r="I393" s="4"/>
      <c r="J393" s="17"/>
      <c r="K393" s="17"/>
      <c r="L393" s="18"/>
      <c r="M393" s="19"/>
      <c r="N393" s="20"/>
      <c r="O393" s="5"/>
      <c r="P393" s="5"/>
      <c r="Q393" s="5"/>
      <c r="R393" s="5"/>
      <c r="S393" s="5"/>
      <c r="T393" s="5"/>
      <c r="U393" s="5"/>
      <c r="V393" s="5"/>
    </row>
    <row r="394" spans="2:22" s="28" customFormat="1" x14ac:dyDescent="0.35">
      <c r="B394" s="14"/>
      <c r="C394" s="25"/>
      <c r="D394" s="16"/>
      <c r="E394" s="4"/>
      <c r="F394" s="4"/>
      <c r="G394" s="4"/>
      <c r="H394" s="4"/>
      <c r="I394" s="4"/>
      <c r="J394" s="17"/>
      <c r="K394" s="17"/>
      <c r="L394" s="18"/>
      <c r="M394" s="19"/>
      <c r="N394" s="20"/>
      <c r="O394" s="5"/>
      <c r="P394" s="5"/>
      <c r="Q394" s="5"/>
      <c r="R394" s="5"/>
      <c r="S394" s="5"/>
      <c r="T394" s="5"/>
      <c r="U394" s="5"/>
      <c r="V394" s="5"/>
    </row>
    <row r="395" spans="2:22" s="28" customFormat="1" ht="78" customHeight="1" x14ac:dyDescent="0.35">
      <c r="B395" s="14"/>
      <c r="C395" s="25" t="s">
        <v>179</v>
      </c>
      <c r="D395" s="16"/>
      <c r="E395" s="4">
        <v>0</v>
      </c>
      <c r="F395" s="4"/>
      <c r="G395" s="4"/>
      <c r="H395" s="4"/>
      <c r="I395" s="4"/>
      <c r="J395" s="17"/>
      <c r="K395" s="17"/>
      <c r="L395" s="18"/>
      <c r="M395" s="19"/>
      <c r="N395" s="20"/>
      <c r="O395" s="5"/>
      <c r="P395" s="5"/>
      <c r="Q395" s="5"/>
      <c r="R395" s="5"/>
      <c r="S395" s="5"/>
      <c r="T395" s="5"/>
      <c r="U395" s="5"/>
      <c r="V395" s="5"/>
    </row>
    <row r="396" spans="2:22" s="28" customFormat="1" ht="117" customHeight="1" x14ac:dyDescent="0.35">
      <c r="B396" s="14"/>
      <c r="C396" s="25"/>
      <c r="D396" s="16"/>
      <c r="E396" s="4"/>
      <c r="F396" s="4"/>
      <c r="G396" s="4"/>
      <c r="H396" s="4"/>
      <c r="I396" s="4"/>
      <c r="J396" s="17"/>
      <c r="K396" s="17"/>
      <c r="L396" s="18"/>
      <c r="M396" s="19"/>
      <c r="N396" s="20"/>
      <c r="O396" s="5"/>
      <c r="P396" s="5"/>
      <c r="Q396" s="5"/>
      <c r="R396" s="5"/>
      <c r="S396" s="5"/>
      <c r="T396" s="5"/>
      <c r="U396" s="5"/>
      <c r="V396" s="5"/>
    </row>
    <row r="397" spans="2:22" s="28" customFormat="1" ht="60" customHeight="1" x14ac:dyDescent="0.35">
      <c r="B397" s="14"/>
      <c r="C397" s="25"/>
      <c r="D397" s="16"/>
      <c r="E397" s="4"/>
      <c r="F397" s="4"/>
      <c r="G397" s="4"/>
      <c r="H397" s="4"/>
      <c r="I397" s="4"/>
      <c r="J397" s="17"/>
      <c r="K397" s="17"/>
      <c r="L397" s="18"/>
      <c r="M397" s="19"/>
      <c r="N397" s="20"/>
      <c r="O397" s="5"/>
      <c r="P397" s="5"/>
      <c r="Q397" s="5"/>
      <c r="R397" s="5"/>
      <c r="S397" s="5"/>
      <c r="T397" s="5"/>
      <c r="U397" s="5"/>
      <c r="V397" s="5"/>
    </row>
    <row r="398" spans="2:22" s="7" customFormat="1" x14ac:dyDescent="0.35">
      <c r="B398" s="14"/>
      <c r="C398" s="25"/>
      <c r="D398" s="16"/>
      <c r="E398" s="4"/>
      <c r="F398" s="4"/>
      <c r="G398" s="4"/>
      <c r="H398" s="4"/>
      <c r="I398" s="4"/>
      <c r="J398" s="17"/>
      <c r="K398" s="17"/>
      <c r="L398" s="18"/>
      <c r="M398" s="19"/>
      <c r="N398" s="20"/>
      <c r="O398" s="5"/>
      <c r="P398" s="5"/>
      <c r="Q398" s="5"/>
      <c r="R398" s="5"/>
      <c r="S398" s="5"/>
      <c r="T398" s="5"/>
      <c r="U398" s="5"/>
      <c r="V398" s="5"/>
    </row>
    <row r="399" spans="2:22" s="28" customFormat="1" x14ac:dyDescent="0.35">
      <c r="B399" s="14"/>
      <c r="C399" s="25"/>
      <c r="D399" s="16"/>
      <c r="E399" s="4"/>
      <c r="F399" s="4"/>
      <c r="G399" s="4"/>
      <c r="H399" s="4"/>
      <c r="I399" s="4"/>
      <c r="J399" s="17"/>
      <c r="K399" s="17"/>
      <c r="L399" s="18"/>
      <c r="M399" s="19"/>
      <c r="N399" s="20"/>
      <c r="O399" s="5"/>
      <c r="P399" s="5"/>
      <c r="Q399" s="5"/>
      <c r="R399" s="5"/>
      <c r="S399" s="5"/>
      <c r="T399" s="5"/>
      <c r="U399" s="5"/>
      <c r="V399" s="5"/>
    </row>
    <row r="400" spans="2:22" s="39" customFormat="1" ht="39.75" customHeight="1" thickBot="1" x14ac:dyDescent="0.45">
      <c r="B400" s="30"/>
      <c r="C400" s="31"/>
      <c r="D400" s="32"/>
      <c r="E400" s="33"/>
      <c r="F400" s="33"/>
      <c r="G400" s="33"/>
      <c r="H400" s="33"/>
      <c r="I400" s="33"/>
      <c r="J400" s="34"/>
      <c r="K400" s="35"/>
      <c r="L400" s="36" t="s">
        <v>34</v>
      </c>
      <c r="M400" s="37"/>
      <c r="N400" s="38"/>
      <c r="P400" s="40"/>
    </row>
    <row r="401" spans="2:22" s="40" customFormat="1" ht="17.25" customHeight="1" thickTop="1" x14ac:dyDescent="0.35">
      <c r="B401" s="41"/>
      <c r="C401" s="42"/>
      <c r="D401" s="43"/>
      <c r="E401" s="44"/>
      <c r="F401" s="44"/>
      <c r="G401" s="44"/>
      <c r="H401" s="44"/>
      <c r="I401" s="44"/>
      <c r="J401" s="45" t="s">
        <v>35</v>
      </c>
      <c r="K401" s="35"/>
      <c r="L401" s="46"/>
      <c r="M401" s="47"/>
      <c r="N401" s="48"/>
      <c r="O401" s="39"/>
      <c r="P401" s="39"/>
    </row>
    <row r="402" spans="2:22" s="40" customFormat="1" ht="17.25" customHeight="1" x14ac:dyDescent="0.35">
      <c r="B402" s="49"/>
      <c r="C402" s="50" t="s">
        <v>36</v>
      </c>
      <c r="D402" s="51"/>
      <c r="J402" s="52"/>
      <c r="K402" s="50"/>
      <c r="L402" s="53"/>
      <c r="M402" s="53"/>
      <c r="N402" s="48"/>
      <c r="O402" s="39"/>
      <c r="P402" s="39"/>
    </row>
    <row r="403" spans="2:22" s="39" customFormat="1" ht="17.25" customHeight="1" x14ac:dyDescent="0.35">
      <c r="B403" s="54"/>
      <c r="C403" s="50" t="s">
        <v>37</v>
      </c>
      <c r="D403" s="55"/>
      <c r="J403" s="56"/>
      <c r="K403" s="50"/>
      <c r="L403" s="53"/>
      <c r="M403" s="57"/>
    </row>
    <row r="404" spans="2:22" s="39" customFormat="1" ht="17.25" customHeight="1" x14ac:dyDescent="0.4">
      <c r="B404" s="54"/>
      <c r="C404" s="50" t="s">
        <v>38</v>
      </c>
      <c r="D404" s="55"/>
      <c r="J404" s="52"/>
      <c r="K404" s="58"/>
      <c r="L404" s="59"/>
      <c r="M404" s="57"/>
      <c r="N404" s="48"/>
    </row>
    <row r="405" spans="2:22" s="39" customFormat="1" ht="17.25" customHeight="1" x14ac:dyDescent="0.35">
      <c r="B405" s="54"/>
      <c r="C405" s="50" t="str">
        <f>+C365</f>
        <v xml:space="preserve">Dlamvuzo High School </v>
      </c>
      <c r="D405" s="55"/>
      <c r="J405" s="60" t="s">
        <v>39</v>
      </c>
      <c r="K405" s="50"/>
      <c r="L405" s="53"/>
      <c r="M405" s="57"/>
      <c r="N405" s="48"/>
    </row>
    <row r="406" spans="2:22" s="39" customFormat="1" ht="17.25" customHeight="1" x14ac:dyDescent="0.35">
      <c r="B406" s="54"/>
      <c r="C406" s="61" t="s">
        <v>180</v>
      </c>
      <c r="D406" s="55"/>
      <c r="J406" s="56" t="s">
        <v>41</v>
      </c>
      <c r="K406" s="50"/>
      <c r="L406" s="53"/>
      <c r="M406" s="57"/>
      <c r="N406" s="48"/>
    </row>
    <row r="407" spans="2:22" ht="18" x14ac:dyDescent="0.4">
      <c r="K407" s="6" t="s">
        <v>0</v>
      </c>
      <c r="N407" s="5"/>
    </row>
    <row r="408" spans="2:22" ht="18" x14ac:dyDescent="0.4">
      <c r="K408" s="6" t="s">
        <v>1157</v>
      </c>
      <c r="N408" s="5"/>
    </row>
    <row r="409" spans="2:22" ht="18" x14ac:dyDescent="0.4">
      <c r="K409" s="6" t="str">
        <f>+K369</f>
        <v>DLAMVUZO HIGH SCHOOL</v>
      </c>
      <c r="N409" s="5"/>
    </row>
    <row r="410" spans="2:22" s="7" customFormat="1" ht="18" x14ac:dyDescent="0.4">
      <c r="B410" s="8"/>
      <c r="C410" s="9"/>
      <c r="D410" s="10"/>
      <c r="E410" s="11"/>
      <c r="F410" s="11"/>
      <c r="G410" s="11"/>
      <c r="H410" s="11"/>
      <c r="I410" s="11"/>
      <c r="J410" s="12"/>
      <c r="K410" s="12"/>
      <c r="L410" s="11"/>
      <c r="M410" s="11"/>
      <c r="N410" s="5"/>
      <c r="O410" s="5"/>
      <c r="P410" s="5"/>
      <c r="Q410" s="5"/>
      <c r="R410" s="5"/>
      <c r="S410" s="5"/>
      <c r="T410" s="5"/>
      <c r="U410" s="5"/>
      <c r="V410" s="5"/>
    </row>
    <row r="411" spans="2:22" s="7" customFormat="1" ht="18" x14ac:dyDescent="0.4">
      <c r="B411" s="8" t="s">
        <v>2</v>
      </c>
      <c r="D411" s="10" t="s">
        <v>3</v>
      </c>
      <c r="E411" s="11" t="s">
        <v>4</v>
      </c>
      <c r="F411" s="11" t="s">
        <v>4</v>
      </c>
      <c r="G411" s="11" t="s">
        <v>4</v>
      </c>
      <c r="H411" s="11" t="s">
        <v>4</v>
      </c>
      <c r="I411" s="11" t="s">
        <v>4</v>
      </c>
      <c r="J411" s="12"/>
      <c r="K411" s="8" t="s">
        <v>5</v>
      </c>
      <c r="L411" s="13" t="s">
        <v>6</v>
      </c>
      <c r="M411" s="13" t="s">
        <v>7</v>
      </c>
      <c r="N411" s="5"/>
      <c r="O411" s="5"/>
      <c r="P411" s="5"/>
      <c r="Q411" s="5"/>
      <c r="R411" s="5"/>
      <c r="S411" s="5"/>
      <c r="T411" s="5"/>
      <c r="U411" s="5"/>
      <c r="V411" s="5"/>
    </row>
    <row r="412" spans="2:22" s="7" customFormat="1" ht="140" x14ac:dyDescent="0.35">
      <c r="B412" s="14"/>
      <c r="C412" s="25" t="s">
        <v>181</v>
      </c>
      <c r="D412" s="77"/>
      <c r="E412" s="4">
        <v>1</v>
      </c>
      <c r="F412" s="4"/>
      <c r="G412" s="4"/>
      <c r="H412" s="4"/>
      <c r="I412" s="4"/>
      <c r="J412" s="17"/>
      <c r="K412" s="17"/>
      <c r="L412" s="18"/>
      <c r="M412" s="19"/>
      <c r="N412" s="20"/>
      <c r="O412" s="5"/>
      <c r="P412" s="5"/>
      <c r="Q412" s="5"/>
      <c r="R412" s="5"/>
      <c r="S412" s="5"/>
      <c r="T412" s="5"/>
      <c r="U412" s="5"/>
      <c r="V412" s="5"/>
    </row>
    <row r="413" spans="2:22" s="7" customFormat="1" ht="20.25" customHeight="1" x14ac:dyDescent="0.35">
      <c r="B413" s="14"/>
      <c r="C413" s="25" t="s">
        <v>56</v>
      </c>
      <c r="D413" s="16"/>
      <c r="E413" s="4"/>
      <c r="F413" s="4"/>
      <c r="G413" s="4"/>
      <c r="H413" s="4"/>
      <c r="I413" s="4"/>
      <c r="J413" s="17"/>
      <c r="K413" s="17"/>
      <c r="L413" s="18"/>
      <c r="M413" s="19"/>
      <c r="N413" s="20"/>
      <c r="O413" s="5"/>
      <c r="P413" s="5"/>
      <c r="Q413" s="5"/>
      <c r="R413" s="5"/>
      <c r="S413" s="5"/>
      <c r="T413" s="5"/>
      <c r="U413" s="5"/>
      <c r="V413" s="5"/>
    </row>
    <row r="414" spans="2:22" s="7" customFormat="1" x14ac:dyDescent="0.35">
      <c r="B414" s="14"/>
      <c r="C414" s="25" t="s">
        <v>58</v>
      </c>
      <c r="D414" s="16" t="s">
        <v>57</v>
      </c>
      <c r="E414" s="4"/>
      <c r="F414" s="4"/>
      <c r="G414" s="4"/>
      <c r="H414" s="4"/>
      <c r="I414" s="4"/>
      <c r="J414" s="17"/>
      <c r="K414" s="17"/>
      <c r="L414" s="18"/>
      <c r="M414" s="19"/>
      <c r="N414" s="20"/>
      <c r="O414" s="5"/>
      <c r="P414" s="5"/>
      <c r="Q414" s="5"/>
      <c r="R414" s="5"/>
      <c r="S414" s="5"/>
      <c r="T414" s="5"/>
      <c r="U414" s="5"/>
      <c r="V414" s="5"/>
    </row>
    <row r="415" spans="2:22" s="7" customFormat="1" x14ac:dyDescent="0.35">
      <c r="B415" s="14"/>
      <c r="C415" s="25"/>
      <c r="D415" s="16"/>
      <c r="E415" s="4"/>
      <c r="F415" s="4"/>
      <c r="G415" s="4"/>
      <c r="H415" s="4"/>
      <c r="I415" s="4"/>
      <c r="J415" s="17"/>
      <c r="K415" s="17"/>
      <c r="L415" s="18"/>
      <c r="M415" s="19"/>
      <c r="N415" s="20"/>
      <c r="O415" s="5"/>
      <c r="P415" s="5"/>
      <c r="Q415" s="5"/>
      <c r="R415" s="5"/>
      <c r="S415" s="5"/>
      <c r="T415" s="5"/>
      <c r="U415" s="5"/>
      <c r="V415" s="5"/>
    </row>
    <row r="416" spans="2:22" s="7" customFormat="1" ht="18" x14ac:dyDescent="0.4">
      <c r="B416" s="14"/>
      <c r="C416" s="24" t="s">
        <v>182</v>
      </c>
      <c r="D416" s="16"/>
      <c r="E416" s="4"/>
      <c r="F416" s="4"/>
      <c r="G416" s="4"/>
      <c r="H416" s="4"/>
      <c r="I416" s="4"/>
      <c r="J416" s="17"/>
      <c r="K416" s="17"/>
      <c r="L416" s="18"/>
      <c r="M416" s="19"/>
      <c r="N416" s="20"/>
      <c r="O416" s="5"/>
      <c r="P416" s="5"/>
      <c r="Q416" s="5"/>
      <c r="R416" s="5"/>
      <c r="S416" s="5"/>
      <c r="T416" s="5"/>
      <c r="U416" s="5"/>
      <c r="V416" s="5"/>
    </row>
    <row r="417" spans="2:22" x14ac:dyDescent="0.35">
      <c r="B417" s="14"/>
      <c r="C417" s="79"/>
      <c r="D417" s="16"/>
      <c r="J417" s="17"/>
      <c r="K417" s="17"/>
      <c r="L417" s="18"/>
      <c r="M417" s="19"/>
    </row>
    <row r="418" spans="2:22" ht="18" x14ac:dyDescent="0.4">
      <c r="B418" s="78"/>
      <c r="C418" s="24" t="s">
        <v>183</v>
      </c>
      <c r="D418" s="16"/>
      <c r="J418" s="17"/>
      <c r="K418" s="17"/>
      <c r="L418" s="18"/>
      <c r="M418" s="19"/>
    </row>
    <row r="419" spans="2:22" ht="18" x14ac:dyDescent="0.4">
      <c r="B419" s="14"/>
      <c r="C419" s="24" t="s">
        <v>184</v>
      </c>
      <c r="D419" s="16"/>
      <c r="J419" s="17"/>
      <c r="K419" s="17"/>
      <c r="L419" s="18"/>
      <c r="M419" s="19"/>
    </row>
    <row r="420" spans="2:22" x14ac:dyDescent="0.35">
      <c r="B420" s="14"/>
      <c r="C420" s="25"/>
      <c r="D420" s="16"/>
      <c r="J420" s="17"/>
      <c r="K420" s="17"/>
      <c r="L420" s="18"/>
      <c r="M420" s="19"/>
    </row>
    <row r="421" spans="2:22" x14ac:dyDescent="0.35">
      <c r="B421" s="14">
        <v>15</v>
      </c>
      <c r="C421" s="25" t="s">
        <v>185</v>
      </c>
      <c r="D421" s="16"/>
      <c r="J421" s="17"/>
      <c r="K421" s="17"/>
      <c r="L421" s="18"/>
      <c r="M421" s="19"/>
    </row>
    <row r="422" spans="2:22" x14ac:dyDescent="0.35">
      <c r="B422" s="14"/>
      <c r="C422" s="25"/>
      <c r="D422" s="16"/>
      <c r="J422" s="17"/>
      <c r="K422" s="17"/>
      <c r="L422" s="18"/>
      <c r="M422" s="19"/>
    </row>
    <row r="423" spans="2:22" ht="18" x14ac:dyDescent="0.4">
      <c r="B423" s="14"/>
      <c r="C423" s="24" t="s">
        <v>186</v>
      </c>
      <c r="D423" s="16"/>
      <c r="J423" s="17"/>
      <c r="K423" s="17"/>
      <c r="L423" s="18"/>
      <c r="M423" s="19"/>
    </row>
    <row r="424" spans="2:22" x14ac:dyDescent="0.35">
      <c r="B424" s="14"/>
      <c r="C424" s="25"/>
      <c r="D424" s="16"/>
      <c r="J424" s="17"/>
      <c r="K424" s="17"/>
      <c r="L424" s="18"/>
      <c r="M424" s="19"/>
    </row>
    <row r="425" spans="2:22" x14ac:dyDescent="0.35">
      <c r="B425" s="14"/>
      <c r="C425" s="25" t="s">
        <v>187</v>
      </c>
      <c r="D425" s="16"/>
      <c r="J425" s="17"/>
      <c r="K425" s="17"/>
      <c r="L425" s="18"/>
      <c r="M425" s="19"/>
    </row>
    <row r="426" spans="2:22" s="28" customFormat="1" x14ac:dyDescent="0.35">
      <c r="B426" s="14"/>
      <c r="C426" s="25"/>
      <c r="D426" s="16"/>
      <c r="E426" s="4"/>
      <c r="F426" s="4"/>
      <c r="G426" s="4"/>
      <c r="H426" s="4"/>
      <c r="I426" s="4"/>
      <c r="J426" s="17"/>
      <c r="K426" s="17"/>
      <c r="L426" s="18"/>
      <c r="M426" s="19"/>
      <c r="N426" s="20"/>
      <c r="O426" s="5"/>
      <c r="P426" s="5"/>
      <c r="Q426" s="5"/>
      <c r="R426" s="5"/>
      <c r="S426" s="5"/>
      <c r="T426" s="5"/>
      <c r="U426" s="5"/>
      <c r="V426" s="5"/>
    </row>
    <row r="427" spans="2:22" s="28" customFormat="1" ht="36" x14ac:dyDescent="0.4">
      <c r="B427" s="14"/>
      <c r="C427" s="24" t="s">
        <v>188</v>
      </c>
      <c r="D427" s="16"/>
      <c r="E427" s="4">
        <v>0</v>
      </c>
      <c r="F427" s="4"/>
      <c r="G427" s="4"/>
      <c r="H427" s="4"/>
      <c r="I427" s="4"/>
      <c r="J427" s="17"/>
      <c r="K427" s="17"/>
      <c r="L427" s="18"/>
      <c r="M427" s="19"/>
      <c r="N427" s="20"/>
      <c r="O427" s="5"/>
      <c r="P427" s="5"/>
      <c r="Q427" s="5"/>
      <c r="R427" s="5"/>
      <c r="S427" s="5"/>
      <c r="T427" s="5"/>
      <c r="U427" s="5"/>
      <c r="V427" s="5"/>
    </row>
    <row r="428" spans="2:22" s="28" customFormat="1" ht="75" customHeight="1" x14ac:dyDescent="0.35">
      <c r="B428" s="14"/>
      <c r="C428" s="25" t="s">
        <v>189</v>
      </c>
      <c r="D428" s="16"/>
      <c r="E428" s="4"/>
      <c r="F428" s="4"/>
      <c r="G428" s="4"/>
      <c r="H428" s="4"/>
      <c r="I428" s="4"/>
      <c r="J428" s="17"/>
      <c r="K428" s="17"/>
      <c r="L428" s="18"/>
      <c r="M428" s="19"/>
      <c r="N428" s="20"/>
      <c r="O428" s="5"/>
      <c r="P428" s="5"/>
      <c r="Q428" s="5"/>
      <c r="R428" s="5"/>
      <c r="S428" s="5"/>
      <c r="T428" s="5"/>
      <c r="U428" s="5"/>
      <c r="V428" s="5"/>
    </row>
    <row r="429" spans="2:22" s="28" customFormat="1" x14ac:dyDescent="0.35">
      <c r="B429" s="14"/>
      <c r="C429" s="25"/>
      <c r="D429" s="16"/>
      <c r="E429" s="4"/>
      <c r="F429" s="4"/>
      <c r="G429" s="4"/>
      <c r="H429" s="4"/>
      <c r="I429" s="4"/>
      <c r="J429" s="17"/>
      <c r="K429" s="17"/>
      <c r="L429" s="18"/>
      <c r="M429" s="19"/>
      <c r="N429" s="20"/>
      <c r="O429" s="5"/>
      <c r="P429" s="5"/>
      <c r="Q429" s="5"/>
      <c r="R429" s="5"/>
      <c r="S429" s="5"/>
      <c r="T429" s="5"/>
      <c r="U429" s="5"/>
      <c r="V429" s="5"/>
    </row>
    <row r="430" spans="2:22" s="28" customFormat="1" ht="36" x14ac:dyDescent="0.4">
      <c r="B430" s="14"/>
      <c r="C430" s="24" t="s">
        <v>190</v>
      </c>
      <c r="D430" s="16"/>
      <c r="E430" s="4">
        <v>0</v>
      </c>
      <c r="F430" s="4"/>
      <c r="G430" s="4"/>
      <c r="H430" s="4"/>
      <c r="I430" s="4"/>
      <c r="J430" s="17"/>
      <c r="K430" s="17"/>
      <c r="L430" s="18"/>
      <c r="M430" s="19"/>
      <c r="N430" s="20"/>
      <c r="O430" s="5"/>
      <c r="P430" s="5"/>
      <c r="Q430" s="5"/>
      <c r="R430" s="5"/>
      <c r="S430" s="5"/>
      <c r="T430" s="5"/>
      <c r="U430" s="5"/>
      <c r="V430" s="5"/>
    </row>
    <row r="431" spans="2:22" s="28" customFormat="1" x14ac:dyDescent="0.35">
      <c r="B431" s="14"/>
      <c r="C431" s="25"/>
      <c r="D431" s="16"/>
      <c r="E431" s="4"/>
      <c r="F431" s="4"/>
      <c r="G431" s="4"/>
      <c r="H431" s="4"/>
      <c r="I431" s="4"/>
      <c r="J431" s="17"/>
      <c r="K431" s="17"/>
      <c r="L431" s="18"/>
      <c r="M431" s="19"/>
      <c r="N431" s="20"/>
      <c r="O431" s="5"/>
      <c r="P431" s="5"/>
      <c r="Q431" s="5"/>
      <c r="R431" s="5"/>
      <c r="S431" s="5"/>
      <c r="T431" s="5"/>
      <c r="U431" s="5"/>
      <c r="V431" s="5"/>
    </row>
    <row r="432" spans="2:22" s="28" customFormat="1" ht="52.5" x14ac:dyDescent="0.35">
      <c r="B432" s="14"/>
      <c r="C432" s="25" t="s">
        <v>191</v>
      </c>
      <c r="D432" s="16"/>
      <c r="E432" s="4">
        <v>0</v>
      </c>
      <c r="F432" s="4"/>
      <c r="G432" s="4"/>
      <c r="H432" s="4"/>
      <c r="I432" s="4"/>
      <c r="J432" s="17"/>
      <c r="K432" s="17"/>
      <c r="L432" s="18"/>
      <c r="M432" s="19"/>
      <c r="N432" s="20"/>
      <c r="O432" s="5"/>
      <c r="P432" s="5"/>
      <c r="Q432" s="5"/>
      <c r="R432" s="5"/>
      <c r="S432" s="5"/>
      <c r="T432" s="5"/>
      <c r="U432" s="5"/>
      <c r="V432" s="5"/>
    </row>
    <row r="433" spans="2:14" x14ac:dyDescent="0.35">
      <c r="B433" s="14"/>
      <c r="C433" s="25"/>
      <c r="D433" s="16"/>
      <c r="J433" s="17"/>
      <c r="K433" s="17"/>
      <c r="L433" s="18"/>
      <c r="M433" s="19"/>
    </row>
    <row r="434" spans="2:14" ht="23.25" customHeight="1" x14ac:dyDescent="0.35">
      <c r="B434" s="14"/>
      <c r="C434" s="25" t="s">
        <v>56</v>
      </c>
      <c r="D434" s="16"/>
      <c r="J434" s="17"/>
      <c r="K434" s="17"/>
      <c r="L434" s="18"/>
      <c r="M434" s="19"/>
    </row>
    <row r="435" spans="2:14" x14ac:dyDescent="0.35">
      <c r="B435" s="14"/>
      <c r="C435" s="25" t="s">
        <v>58</v>
      </c>
      <c r="D435" s="16" t="s">
        <v>57</v>
      </c>
      <c r="J435" s="17"/>
      <c r="K435" s="17"/>
      <c r="L435" s="18"/>
      <c r="M435" s="19"/>
    </row>
    <row r="436" spans="2:14" x14ac:dyDescent="0.35">
      <c r="B436" s="14"/>
      <c r="C436" s="25"/>
      <c r="D436" s="16"/>
      <c r="J436" s="17"/>
      <c r="K436" s="17"/>
      <c r="L436" s="18"/>
      <c r="M436" s="19"/>
    </row>
    <row r="437" spans="2:14" s="6" customFormat="1" ht="18" x14ac:dyDescent="0.4">
      <c r="B437" s="78"/>
      <c r="C437" s="24" t="s">
        <v>192</v>
      </c>
      <c r="D437" s="65"/>
      <c r="E437" s="66" t="s">
        <v>57</v>
      </c>
      <c r="F437" s="66"/>
      <c r="G437" s="66"/>
      <c r="H437" s="66"/>
      <c r="I437" s="66"/>
      <c r="J437" s="67"/>
      <c r="K437" s="67"/>
      <c r="L437" s="68"/>
      <c r="M437" s="69"/>
      <c r="N437" s="70"/>
    </row>
    <row r="438" spans="2:14" x14ac:dyDescent="0.35">
      <c r="B438" s="14"/>
      <c r="C438" s="25"/>
      <c r="D438" s="16"/>
      <c r="J438" s="17"/>
      <c r="K438" s="17"/>
      <c r="L438" s="18"/>
      <c r="M438" s="19"/>
    </row>
    <row r="439" spans="2:14" x14ac:dyDescent="0.35">
      <c r="B439" s="14">
        <v>16</v>
      </c>
      <c r="C439" s="25" t="s">
        <v>193</v>
      </c>
      <c r="D439" s="16"/>
      <c r="J439" s="17"/>
      <c r="K439" s="17"/>
      <c r="L439" s="18"/>
      <c r="M439" s="19"/>
    </row>
    <row r="440" spans="2:14" x14ac:dyDescent="0.35">
      <c r="B440" s="14"/>
      <c r="C440" s="25"/>
      <c r="D440" s="16"/>
      <c r="J440" s="17"/>
      <c r="K440" s="17"/>
      <c r="L440" s="18"/>
      <c r="M440" s="19"/>
    </row>
    <row r="441" spans="2:14" ht="20.25" customHeight="1" x14ac:dyDescent="0.35">
      <c r="B441" s="14"/>
      <c r="C441" s="25" t="s">
        <v>56</v>
      </c>
      <c r="D441" s="16"/>
      <c r="J441" s="17"/>
      <c r="K441" s="17"/>
      <c r="L441" s="18"/>
      <c r="M441" s="19"/>
    </row>
    <row r="442" spans="2:14" x14ac:dyDescent="0.35">
      <c r="B442" s="14"/>
      <c r="C442" s="25" t="s">
        <v>58</v>
      </c>
      <c r="D442" s="16" t="s">
        <v>57</v>
      </c>
      <c r="J442" s="17"/>
      <c r="K442" s="17"/>
      <c r="L442" s="18"/>
      <c r="M442" s="19"/>
    </row>
    <row r="443" spans="2:14" x14ac:dyDescent="0.35">
      <c r="B443" s="14"/>
      <c r="C443" s="25"/>
      <c r="D443" s="16"/>
      <c r="J443" s="17"/>
      <c r="K443" s="17"/>
      <c r="L443" s="18"/>
      <c r="M443" s="19"/>
    </row>
    <row r="444" spans="2:14" s="6" customFormat="1" ht="18" x14ac:dyDescent="0.4">
      <c r="B444" s="78"/>
      <c r="C444" s="24" t="s">
        <v>194</v>
      </c>
      <c r="D444" s="65"/>
      <c r="E444" s="66" t="s">
        <v>57</v>
      </c>
      <c r="F444" s="66"/>
      <c r="G444" s="66"/>
      <c r="H444" s="66"/>
      <c r="I444" s="66"/>
      <c r="J444" s="67"/>
      <c r="K444" s="67"/>
      <c r="L444" s="68"/>
      <c r="M444" s="69"/>
      <c r="N444" s="70"/>
    </row>
    <row r="445" spans="2:14" x14ac:dyDescent="0.35">
      <c r="B445" s="14"/>
      <c r="C445" s="25"/>
      <c r="D445" s="16"/>
      <c r="J445" s="17"/>
      <c r="K445" s="17"/>
      <c r="L445" s="18"/>
      <c r="M445" s="19"/>
    </row>
    <row r="446" spans="2:14" x14ac:dyDescent="0.35">
      <c r="B446" s="14">
        <v>17</v>
      </c>
      <c r="C446" s="25" t="s">
        <v>195</v>
      </c>
      <c r="D446" s="16"/>
      <c r="J446" s="17"/>
      <c r="K446" s="17"/>
      <c r="L446" s="18"/>
      <c r="M446" s="19"/>
    </row>
    <row r="447" spans="2:14" x14ac:dyDescent="0.35">
      <c r="B447" s="14"/>
      <c r="C447" s="25"/>
      <c r="D447" s="16"/>
      <c r="J447" s="17"/>
      <c r="K447" s="17"/>
      <c r="L447" s="18"/>
      <c r="M447" s="19"/>
    </row>
    <row r="448" spans="2:14" ht="21" customHeight="1" x14ac:dyDescent="0.35">
      <c r="B448" s="14"/>
      <c r="C448" s="25" t="s">
        <v>56</v>
      </c>
      <c r="D448" s="16"/>
      <c r="J448" s="17"/>
      <c r="K448" s="17"/>
      <c r="L448" s="18"/>
      <c r="M448" s="19"/>
    </row>
    <row r="449" spans="2:22" s="7" customFormat="1" x14ac:dyDescent="0.35">
      <c r="B449" s="14"/>
      <c r="C449" s="25" t="s">
        <v>58</v>
      </c>
      <c r="D449" s="16" t="s">
        <v>57</v>
      </c>
      <c r="E449" s="4"/>
      <c r="F449" s="4"/>
      <c r="G449" s="4"/>
      <c r="H449" s="4"/>
      <c r="I449" s="4"/>
      <c r="J449" s="17"/>
      <c r="K449" s="17"/>
      <c r="L449" s="18"/>
      <c r="M449" s="19"/>
      <c r="N449" s="20"/>
      <c r="O449" s="5"/>
      <c r="P449" s="5"/>
      <c r="Q449" s="5"/>
      <c r="R449" s="5"/>
      <c r="S449" s="5"/>
      <c r="T449" s="5"/>
      <c r="U449" s="5"/>
      <c r="V449" s="5"/>
    </row>
    <row r="450" spans="2:22" s="7" customFormat="1" x14ac:dyDescent="0.35">
      <c r="B450" s="14"/>
      <c r="C450" s="25"/>
      <c r="D450" s="16"/>
      <c r="E450" s="4"/>
      <c r="F450" s="4"/>
      <c r="G450" s="4"/>
      <c r="H450" s="4"/>
      <c r="I450" s="4"/>
      <c r="J450" s="17"/>
      <c r="K450" s="17"/>
      <c r="L450" s="18"/>
      <c r="M450" s="19"/>
      <c r="N450" s="20"/>
      <c r="O450" s="5"/>
      <c r="P450" s="5"/>
      <c r="Q450" s="5"/>
      <c r="R450" s="5"/>
      <c r="S450" s="5"/>
      <c r="T450" s="5"/>
      <c r="U450" s="5"/>
      <c r="V450" s="5"/>
    </row>
    <row r="451" spans="2:22" s="7" customFormat="1" ht="18" x14ac:dyDescent="0.4">
      <c r="B451" s="78"/>
      <c r="C451" s="24" t="s">
        <v>196</v>
      </c>
      <c r="D451" s="77"/>
      <c r="E451" s="4" t="s">
        <v>57</v>
      </c>
      <c r="F451" s="4"/>
      <c r="G451" s="4"/>
      <c r="H451" s="4"/>
      <c r="I451" s="4"/>
      <c r="J451" s="17"/>
      <c r="K451" s="17"/>
      <c r="L451" s="18"/>
      <c r="M451" s="19"/>
      <c r="N451" s="20"/>
      <c r="O451" s="5"/>
      <c r="P451" s="5"/>
      <c r="Q451" s="5"/>
      <c r="R451" s="5"/>
      <c r="S451" s="5"/>
      <c r="T451" s="5"/>
      <c r="U451" s="5"/>
      <c r="V451" s="5"/>
    </row>
    <row r="452" spans="2:22" s="7" customFormat="1" x14ac:dyDescent="0.35">
      <c r="B452" s="14"/>
      <c r="C452" s="25"/>
      <c r="D452" s="16"/>
      <c r="E452" s="4"/>
      <c r="F452" s="4"/>
      <c r="G452" s="4"/>
      <c r="H452" s="4"/>
      <c r="I452" s="4"/>
      <c r="J452" s="17"/>
      <c r="K452" s="17"/>
      <c r="L452" s="18"/>
      <c r="M452" s="19"/>
      <c r="N452" s="20"/>
      <c r="O452" s="5"/>
      <c r="P452" s="5"/>
      <c r="Q452" s="5"/>
      <c r="R452" s="5"/>
      <c r="S452" s="5"/>
      <c r="T452" s="5"/>
      <c r="U452" s="5"/>
      <c r="V452" s="5"/>
    </row>
    <row r="453" spans="2:22" s="7" customFormat="1" x14ac:dyDescent="0.35">
      <c r="B453" s="14">
        <v>18</v>
      </c>
      <c r="C453" s="25" t="s">
        <v>197</v>
      </c>
      <c r="D453" s="16"/>
      <c r="E453" s="4"/>
      <c r="F453" s="4"/>
      <c r="G453" s="4"/>
      <c r="H453" s="4"/>
      <c r="I453" s="4"/>
      <c r="J453" s="17"/>
      <c r="K453" s="17"/>
      <c r="L453" s="18"/>
      <c r="M453" s="19"/>
      <c r="N453" s="20"/>
      <c r="O453" s="5"/>
      <c r="P453" s="5"/>
      <c r="Q453" s="5"/>
      <c r="R453" s="5"/>
      <c r="S453" s="5"/>
      <c r="T453" s="5"/>
      <c r="U453" s="5"/>
      <c r="V453" s="5"/>
    </row>
    <row r="454" spans="2:22" s="7" customFormat="1" x14ac:dyDescent="0.35">
      <c r="B454" s="14"/>
      <c r="C454" s="25"/>
      <c r="D454" s="16"/>
      <c r="E454" s="4"/>
      <c r="F454" s="4"/>
      <c r="G454" s="4"/>
      <c r="H454" s="4"/>
      <c r="I454" s="4"/>
      <c r="J454" s="17"/>
      <c r="K454" s="17"/>
      <c r="L454" s="18"/>
      <c r="M454" s="19"/>
      <c r="N454" s="20"/>
      <c r="O454" s="5"/>
      <c r="P454" s="5"/>
      <c r="Q454" s="5"/>
      <c r="R454" s="5"/>
      <c r="S454" s="5"/>
      <c r="T454" s="5"/>
      <c r="U454" s="5"/>
      <c r="V454" s="5"/>
    </row>
    <row r="455" spans="2:22" s="7" customFormat="1" ht="23.25" customHeight="1" x14ac:dyDescent="0.35">
      <c r="B455" s="14"/>
      <c r="C455" s="25" t="s">
        <v>56</v>
      </c>
      <c r="D455" s="16"/>
      <c r="E455" s="4"/>
      <c r="F455" s="4"/>
      <c r="G455" s="4"/>
      <c r="H455" s="4"/>
      <c r="I455" s="4"/>
      <c r="J455" s="17"/>
      <c r="K455" s="17"/>
      <c r="L455" s="18"/>
      <c r="M455" s="19"/>
      <c r="N455" s="20"/>
      <c r="O455" s="5"/>
      <c r="P455" s="5"/>
      <c r="Q455" s="5"/>
      <c r="R455" s="5"/>
      <c r="S455" s="5"/>
      <c r="T455" s="5"/>
      <c r="U455" s="5"/>
      <c r="V455" s="5"/>
    </row>
    <row r="456" spans="2:22" s="7" customFormat="1" x14ac:dyDescent="0.35">
      <c r="B456" s="14"/>
      <c r="C456" s="25" t="s">
        <v>58</v>
      </c>
      <c r="D456" s="16" t="s">
        <v>57</v>
      </c>
      <c r="E456" s="4"/>
      <c r="F456" s="4"/>
      <c r="G456" s="4"/>
      <c r="H456" s="4"/>
      <c r="I456" s="4"/>
      <c r="J456" s="17"/>
      <c r="K456" s="17"/>
      <c r="L456" s="18"/>
      <c r="M456" s="19"/>
      <c r="N456" s="20"/>
      <c r="O456" s="5"/>
      <c r="P456" s="5"/>
      <c r="Q456" s="5"/>
      <c r="R456" s="5"/>
      <c r="S456" s="5"/>
      <c r="T456" s="5"/>
      <c r="U456" s="5"/>
      <c r="V456" s="5"/>
    </row>
    <row r="457" spans="2:22" x14ac:dyDescent="0.35">
      <c r="B457" s="14"/>
      <c r="C457" s="25"/>
      <c r="D457" s="16"/>
      <c r="J457" s="17"/>
      <c r="K457" s="17"/>
      <c r="L457" s="18"/>
      <c r="M457" s="19"/>
    </row>
    <row r="458" spans="2:22" x14ac:dyDescent="0.35">
      <c r="B458" s="14"/>
      <c r="C458" s="25"/>
      <c r="D458" s="16"/>
      <c r="J458" s="17"/>
      <c r="K458" s="17"/>
      <c r="L458" s="18"/>
      <c r="M458" s="19"/>
    </row>
    <row r="459" spans="2:22" x14ac:dyDescent="0.35">
      <c r="B459" s="14"/>
      <c r="C459" s="25"/>
      <c r="D459" s="16"/>
      <c r="J459" s="17"/>
      <c r="K459" s="17"/>
      <c r="L459" s="18"/>
      <c r="M459" s="19"/>
    </row>
    <row r="460" spans="2:22" x14ac:dyDescent="0.35">
      <c r="B460" s="14"/>
      <c r="C460" s="25"/>
      <c r="D460" s="16"/>
      <c r="J460" s="17"/>
      <c r="K460" s="17"/>
      <c r="L460" s="18"/>
      <c r="M460" s="19"/>
    </row>
    <row r="461" spans="2:22" x14ac:dyDescent="0.35">
      <c r="B461" s="14"/>
      <c r="C461" s="25"/>
      <c r="D461" s="16"/>
      <c r="J461" s="17"/>
      <c r="K461" s="17"/>
      <c r="L461" s="18"/>
      <c r="M461" s="19"/>
    </row>
    <row r="462" spans="2:22" x14ac:dyDescent="0.35">
      <c r="B462" s="14"/>
      <c r="C462" s="25"/>
      <c r="D462" s="16"/>
      <c r="J462" s="17"/>
      <c r="K462" s="17"/>
      <c r="L462" s="18"/>
      <c r="M462" s="19"/>
    </row>
    <row r="463" spans="2:22" s="28" customFormat="1" x14ac:dyDescent="0.35">
      <c r="B463" s="14"/>
      <c r="C463" s="25"/>
      <c r="D463" s="16"/>
      <c r="E463" s="4"/>
      <c r="F463" s="4"/>
      <c r="G463" s="4"/>
      <c r="H463" s="4"/>
      <c r="I463" s="4"/>
      <c r="J463" s="17"/>
      <c r="K463" s="17"/>
      <c r="L463" s="18"/>
      <c r="M463" s="19"/>
      <c r="N463" s="20"/>
      <c r="O463" s="5"/>
      <c r="P463" s="5"/>
      <c r="Q463" s="5"/>
      <c r="R463" s="5"/>
      <c r="S463" s="5"/>
      <c r="T463" s="5"/>
      <c r="U463" s="5"/>
      <c r="V463" s="5"/>
    </row>
    <row r="464" spans="2:22" s="39" customFormat="1" ht="39.75" customHeight="1" thickBot="1" x14ac:dyDescent="0.45">
      <c r="B464" s="30"/>
      <c r="C464" s="31"/>
      <c r="D464" s="32"/>
      <c r="E464" s="33"/>
      <c r="F464" s="33"/>
      <c r="G464" s="33"/>
      <c r="H464" s="33"/>
      <c r="I464" s="33"/>
      <c r="J464" s="34"/>
      <c r="K464" s="35"/>
      <c r="L464" s="36" t="s">
        <v>34</v>
      </c>
      <c r="M464" s="37"/>
      <c r="N464" s="38"/>
      <c r="P464" s="40"/>
    </row>
    <row r="465" spans="2:22" s="40" customFormat="1" ht="17.25" customHeight="1" thickTop="1" x14ac:dyDescent="0.35">
      <c r="B465" s="41"/>
      <c r="C465" s="42"/>
      <c r="D465" s="43"/>
      <c r="E465" s="44"/>
      <c r="F465" s="44"/>
      <c r="G465" s="44"/>
      <c r="H465" s="44"/>
      <c r="I465" s="44"/>
      <c r="J465" s="45" t="s">
        <v>35</v>
      </c>
      <c r="K465" s="35"/>
      <c r="L465" s="46"/>
      <c r="M465" s="47"/>
      <c r="N465" s="48"/>
      <c r="O465" s="39"/>
      <c r="P465" s="39"/>
    </row>
    <row r="466" spans="2:22" s="40" customFormat="1" ht="17.25" customHeight="1" x14ac:dyDescent="0.35">
      <c r="B466" s="49"/>
      <c r="C466" s="50" t="s">
        <v>36</v>
      </c>
      <c r="D466" s="51"/>
      <c r="J466" s="52"/>
      <c r="K466" s="50"/>
      <c r="L466" s="53"/>
      <c r="M466" s="53"/>
      <c r="N466" s="48"/>
      <c r="O466" s="39"/>
      <c r="P466" s="39"/>
    </row>
    <row r="467" spans="2:22" s="39" customFormat="1" ht="17.25" customHeight="1" x14ac:dyDescent="0.35">
      <c r="B467" s="54"/>
      <c r="C467" s="50" t="s">
        <v>37</v>
      </c>
      <c r="D467" s="55"/>
      <c r="J467" s="56"/>
      <c r="K467" s="50"/>
      <c r="L467" s="53"/>
      <c r="M467" s="57"/>
    </row>
    <row r="468" spans="2:22" s="39" customFormat="1" ht="17.25" customHeight="1" x14ac:dyDescent="0.4">
      <c r="B468" s="54"/>
      <c r="C468" s="50" t="s">
        <v>38</v>
      </c>
      <c r="D468" s="55"/>
      <c r="J468" s="52"/>
      <c r="K468" s="58"/>
      <c r="L468" s="59"/>
      <c r="M468" s="57"/>
      <c r="N468" s="48"/>
    </row>
    <row r="469" spans="2:22" s="39" customFormat="1" ht="17.25" customHeight="1" x14ac:dyDescent="0.35">
      <c r="B469" s="54"/>
      <c r="C469" s="50" t="str">
        <f>+C405</f>
        <v xml:space="preserve">Dlamvuzo High School </v>
      </c>
      <c r="D469" s="55"/>
      <c r="J469" s="60" t="s">
        <v>39</v>
      </c>
      <c r="K469" s="50"/>
      <c r="L469" s="53"/>
      <c r="M469" s="57"/>
      <c r="N469" s="48"/>
    </row>
    <row r="470" spans="2:22" s="39" customFormat="1" ht="17.25" customHeight="1" x14ac:dyDescent="0.35">
      <c r="B470" s="54"/>
      <c r="C470" s="61" t="s">
        <v>198</v>
      </c>
      <c r="D470" s="55"/>
      <c r="J470" s="56" t="s">
        <v>41</v>
      </c>
      <c r="K470" s="50"/>
      <c r="L470" s="53"/>
      <c r="M470" s="57"/>
      <c r="N470" s="48"/>
    </row>
    <row r="471" spans="2:22" ht="18" x14ac:dyDescent="0.4">
      <c r="K471" s="6" t="s">
        <v>0</v>
      </c>
      <c r="N471" s="5"/>
    </row>
    <row r="472" spans="2:22" ht="18" x14ac:dyDescent="0.4">
      <c r="K472" s="6" t="s">
        <v>1157</v>
      </c>
      <c r="N472" s="5"/>
    </row>
    <row r="473" spans="2:22" ht="18" x14ac:dyDescent="0.4">
      <c r="K473" s="6" t="str">
        <f>+K409</f>
        <v>DLAMVUZO HIGH SCHOOL</v>
      </c>
      <c r="N473" s="5"/>
    </row>
    <row r="474" spans="2:22" s="7" customFormat="1" ht="18" x14ac:dyDescent="0.4">
      <c r="B474" s="8"/>
      <c r="C474" s="9"/>
      <c r="D474" s="10"/>
      <c r="E474" s="11"/>
      <c r="F474" s="11"/>
      <c r="G474" s="11"/>
      <c r="H474" s="11"/>
      <c r="I474" s="11"/>
      <c r="J474" s="12"/>
      <c r="K474" s="12"/>
      <c r="L474" s="11"/>
      <c r="M474" s="11"/>
      <c r="N474" s="5"/>
      <c r="O474" s="5"/>
      <c r="P474" s="5"/>
      <c r="Q474" s="5"/>
      <c r="R474" s="5"/>
      <c r="S474" s="5"/>
      <c r="T474" s="5"/>
      <c r="U474" s="5"/>
      <c r="V474" s="5"/>
    </row>
    <row r="475" spans="2:22" s="7" customFormat="1" ht="18" x14ac:dyDescent="0.4">
      <c r="B475" s="8" t="s">
        <v>2</v>
      </c>
      <c r="D475" s="10" t="s">
        <v>3</v>
      </c>
      <c r="E475" s="11" t="s">
        <v>4</v>
      </c>
      <c r="F475" s="11" t="s">
        <v>4</v>
      </c>
      <c r="G475" s="11" t="s">
        <v>4</v>
      </c>
      <c r="H475" s="11" t="s">
        <v>4</v>
      </c>
      <c r="I475" s="11" t="s">
        <v>4</v>
      </c>
      <c r="J475" s="12"/>
      <c r="K475" s="8" t="s">
        <v>5</v>
      </c>
      <c r="L475" s="13" t="s">
        <v>6</v>
      </c>
      <c r="M475" s="13" t="s">
        <v>7</v>
      </c>
      <c r="N475" s="5"/>
      <c r="O475" s="5"/>
      <c r="P475" s="5"/>
      <c r="Q475" s="5"/>
      <c r="R475" s="5"/>
      <c r="S475" s="5"/>
      <c r="T475" s="5"/>
      <c r="U475" s="5"/>
      <c r="V475" s="5"/>
    </row>
    <row r="476" spans="2:22" ht="18" x14ac:dyDescent="0.4">
      <c r="B476" s="78"/>
      <c r="C476" s="24" t="s">
        <v>199</v>
      </c>
      <c r="D476" s="16"/>
      <c r="E476" s="4" t="s">
        <v>57</v>
      </c>
      <c r="J476" s="17"/>
      <c r="K476" s="17"/>
      <c r="L476" s="18"/>
      <c r="M476" s="19"/>
    </row>
    <row r="477" spans="2:22" x14ac:dyDescent="0.35">
      <c r="B477" s="14"/>
      <c r="C477" s="25"/>
      <c r="D477" s="16"/>
      <c r="J477" s="17"/>
      <c r="K477" s="17"/>
      <c r="L477" s="18"/>
      <c r="M477" s="19"/>
    </row>
    <row r="478" spans="2:22" x14ac:dyDescent="0.35">
      <c r="B478" s="14">
        <v>19</v>
      </c>
      <c r="C478" s="25" t="s">
        <v>200</v>
      </c>
      <c r="D478" s="16"/>
      <c r="J478" s="17"/>
      <c r="K478" s="17"/>
      <c r="L478" s="18"/>
      <c r="M478" s="19"/>
    </row>
    <row r="479" spans="2:22" x14ac:dyDescent="0.35">
      <c r="B479" s="14"/>
      <c r="C479" s="25"/>
      <c r="D479" s="16"/>
      <c r="J479" s="17"/>
      <c r="K479" s="17"/>
      <c r="L479" s="18"/>
      <c r="M479" s="19"/>
    </row>
    <row r="480" spans="2:22" ht="21" customHeight="1" x14ac:dyDescent="0.35">
      <c r="B480" s="14"/>
      <c r="C480" s="25" t="s">
        <v>56</v>
      </c>
      <c r="D480" s="16"/>
      <c r="J480" s="17"/>
      <c r="K480" s="17"/>
      <c r="L480" s="18"/>
      <c r="M480" s="19"/>
    </row>
    <row r="481" spans="2:13" x14ac:dyDescent="0.35">
      <c r="B481" s="14"/>
      <c r="C481" s="25" t="s">
        <v>58</v>
      </c>
      <c r="D481" s="16" t="s">
        <v>57</v>
      </c>
      <c r="J481" s="17"/>
      <c r="K481" s="17"/>
      <c r="L481" s="18"/>
      <c r="M481" s="19"/>
    </row>
    <row r="482" spans="2:13" x14ac:dyDescent="0.35">
      <c r="B482" s="14"/>
      <c r="C482" s="25"/>
      <c r="D482" s="16"/>
      <c r="J482" s="17"/>
      <c r="K482" s="17"/>
      <c r="L482" s="18"/>
      <c r="M482" s="19"/>
    </row>
    <row r="483" spans="2:13" ht="18" x14ac:dyDescent="0.4">
      <c r="B483" s="78"/>
      <c r="C483" s="24" t="s">
        <v>201</v>
      </c>
      <c r="D483" s="16"/>
      <c r="E483" s="4" t="s">
        <v>57</v>
      </c>
      <c r="J483" s="17"/>
      <c r="K483" s="17"/>
      <c r="L483" s="18"/>
      <c r="M483" s="19"/>
    </row>
    <row r="484" spans="2:13" x14ac:dyDescent="0.35">
      <c r="B484" s="14"/>
      <c r="C484" s="25"/>
      <c r="D484" s="16"/>
      <c r="J484" s="17"/>
      <c r="K484" s="17"/>
      <c r="L484" s="18"/>
      <c r="M484" s="19"/>
    </row>
    <row r="485" spans="2:13" x14ac:dyDescent="0.35">
      <c r="B485" s="14">
        <v>20</v>
      </c>
      <c r="C485" s="25" t="s">
        <v>202</v>
      </c>
      <c r="D485" s="16"/>
      <c r="J485" s="17"/>
      <c r="K485" s="17"/>
      <c r="L485" s="18"/>
      <c r="M485" s="19"/>
    </row>
    <row r="486" spans="2:13" x14ac:dyDescent="0.35">
      <c r="B486" s="14"/>
      <c r="C486" s="25"/>
      <c r="D486" s="16"/>
      <c r="J486" s="17"/>
      <c r="K486" s="17"/>
      <c r="L486" s="18"/>
      <c r="M486" s="19"/>
    </row>
    <row r="487" spans="2:13" ht="18" x14ac:dyDescent="0.4">
      <c r="B487" s="14"/>
      <c r="C487" s="24" t="s">
        <v>203</v>
      </c>
      <c r="D487" s="16"/>
      <c r="J487" s="17"/>
      <c r="K487" s="17"/>
      <c r="L487" s="18"/>
      <c r="M487" s="19"/>
    </row>
    <row r="488" spans="2:13" x14ac:dyDescent="0.35">
      <c r="B488" s="14"/>
      <c r="C488" s="25"/>
      <c r="D488" s="16"/>
      <c r="J488" s="17"/>
      <c r="K488" s="17"/>
      <c r="L488" s="18"/>
      <c r="M488" s="19"/>
    </row>
    <row r="489" spans="2:13" x14ac:dyDescent="0.35">
      <c r="B489" s="14"/>
      <c r="C489" s="25" t="s">
        <v>187</v>
      </c>
      <c r="D489" s="16"/>
      <c r="J489" s="17"/>
      <c r="K489" s="17"/>
      <c r="L489" s="18"/>
      <c r="M489" s="19"/>
    </row>
    <row r="490" spans="2:13" x14ac:dyDescent="0.35">
      <c r="B490" s="14"/>
      <c r="C490" s="25"/>
      <c r="D490" s="16"/>
      <c r="J490" s="17"/>
      <c r="K490" s="17"/>
      <c r="L490" s="18"/>
      <c r="M490" s="19"/>
    </row>
    <row r="491" spans="2:13" ht="52.5" x14ac:dyDescent="0.35">
      <c r="B491" s="14"/>
      <c r="C491" s="25" t="s">
        <v>204</v>
      </c>
      <c r="D491" s="16"/>
      <c r="J491" s="17"/>
      <c r="K491" s="17"/>
      <c r="L491" s="18"/>
      <c r="M491" s="19"/>
    </row>
    <row r="492" spans="2:13" x14ac:dyDescent="0.35">
      <c r="B492" s="14"/>
      <c r="C492" s="25"/>
      <c r="D492" s="16"/>
      <c r="J492" s="17"/>
      <c r="K492" s="17"/>
      <c r="L492" s="18"/>
      <c r="M492" s="19"/>
    </row>
    <row r="493" spans="2:13" ht="28.5" customHeight="1" x14ac:dyDescent="0.35">
      <c r="B493" s="14"/>
      <c r="C493" s="25" t="s">
        <v>56</v>
      </c>
      <c r="D493" s="16"/>
      <c r="J493" s="17"/>
      <c r="K493" s="17"/>
      <c r="L493" s="18"/>
      <c r="M493" s="19"/>
    </row>
    <row r="494" spans="2:13" x14ac:dyDescent="0.35">
      <c r="B494" s="14"/>
      <c r="C494" s="25" t="s">
        <v>58</v>
      </c>
      <c r="D494" s="16" t="s">
        <v>57</v>
      </c>
      <c r="J494" s="17"/>
      <c r="K494" s="17"/>
      <c r="L494" s="18"/>
      <c r="M494" s="19"/>
    </row>
    <row r="495" spans="2:13" x14ac:dyDescent="0.35">
      <c r="B495" s="14"/>
      <c r="C495" s="25"/>
      <c r="D495" s="16"/>
      <c r="J495" s="17"/>
      <c r="K495" s="17"/>
      <c r="L495" s="18"/>
      <c r="M495" s="19"/>
    </row>
    <row r="496" spans="2:13" ht="18" x14ac:dyDescent="0.4">
      <c r="B496" s="78"/>
      <c r="C496" s="24" t="s">
        <v>205</v>
      </c>
      <c r="D496" s="16"/>
      <c r="E496" s="4" t="s">
        <v>57</v>
      </c>
      <c r="J496" s="17"/>
      <c r="K496" s="17"/>
      <c r="L496" s="18"/>
      <c r="M496" s="19"/>
    </row>
    <row r="497" spans="2:13" x14ac:dyDescent="0.35">
      <c r="B497" s="14"/>
      <c r="C497" s="25"/>
      <c r="D497" s="16"/>
      <c r="J497" s="17"/>
      <c r="K497" s="17"/>
      <c r="L497" s="18"/>
      <c r="M497" s="19"/>
    </row>
    <row r="498" spans="2:13" x14ac:dyDescent="0.35">
      <c r="B498" s="14">
        <v>21</v>
      </c>
      <c r="C498" s="25" t="s">
        <v>206</v>
      </c>
      <c r="D498" s="16"/>
      <c r="J498" s="17"/>
      <c r="K498" s="17"/>
      <c r="L498" s="18"/>
      <c r="M498" s="19"/>
    </row>
    <row r="499" spans="2:13" x14ac:dyDescent="0.35">
      <c r="B499" s="14"/>
      <c r="C499" s="25"/>
      <c r="D499" s="16"/>
      <c r="J499" s="17"/>
      <c r="K499" s="17"/>
      <c r="L499" s="18"/>
      <c r="M499" s="19"/>
    </row>
    <row r="500" spans="2:13" x14ac:dyDescent="0.35">
      <c r="B500" s="14"/>
      <c r="C500" s="25" t="s">
        <v>207</v>
      </c>
      <c r="D500" s="16"/>
      <c r="J500" s="17"/>
      <c r="K500" s="17"/>
      <c r="L500" s="18"/>
      <c r="M500" s="19"/>
    </row>
    <row r="501" spans="2:13" x14ac:dyDescent="0.35">
      <c r="B501" s="14"/>
      <c r="C501" s="25"/>
      <c r="D501" s="16"/>
      <c r="J501" s="17"/>
      <c r="K501" s="17"/>
      <c r="L501" s="18"/>
      <c r="M501" s="19"/>
    </row>
    <row r="502" spans="2:13" x14ac:dyDescent="0.35">
      <c r="B502" s="14"/>
      <c r="C502" s="25" t="s">
        <v>187</v>
      </c>
      <c r="D502" s="16"/>
      <c r="J502" s="17"/>
      <c r="K502" s="17"/>
      <c r="L502" s="18"/>
      <c r="M502" s="19"/>
    </row>
    <row r="503" spans="2:13" x14ac:dyDescent="0.35">
      <c r="B503" s="14"/>
      <c r="C503" s="25"/>
      <c r="D503" s="16"/>
      <c r="J503" s="17"/>
      <c r="K503" s="17"/>
      <c r="L503" s="18"/>
      <c r="M503" s="19"/>
    </row>
    <row r="504" spans="2:13" x14ac:dyDescent="0.35">
      <c r="B504" s="14"/>
      <c r="C504" s="25" t="s">
        <v>56</v>
      </c>
      <c r="D504" s="16"/>
      <c r="J504" s="17"/>
      <c r="K504" s="17"/>
      <c r="L504" s="18"/>
      <c r="M504" s="19"/>
    </row>
    <row r="505" spans="2:13" x14ac:dyDescent="0.35">
      <c r="B505" s="14"/>
      <c r="C505" s="25" t="s">
        <v>58</v>
      </c>
      <c r="D505" s="16" t="s">
        <v>57</v>
      </c>
      <c r="J505" s="17"/>
      <c r="K505" s="17"/>
      <c r="L505" s="18"/>
      <c r="M505" s="19"/>
    </row>
    <row r="506" spans="2:13" x14ac:dyDescent="0.35">
      <c r="B506" s="14"/>
      <c r="C506" s="25"/>
      <c r="D506" s="16"/>
      <c r="J506" s="17"/>
      <c r="K506" s="17"/>
      <c r="L506" s="18"/>
      <c r="M506" s="19"/>
    </row>
    <row r="507" spans="2:13" ht="18" x14ac:dyDescent="0.4">
      <c r="B507" s="78"/>
      <c r="C507" s="24" t="s">
        <v>208</v>
      </c>
      <c r="D507" s="16"/>
      <c r="E507" s="4" t="s">
        <v>57</v>
      </c>
      <c r="J507" s="17"/>
      <c r="K507" s="17"/>
      <c r="L507" s="18"/>
      <c r="M507" s="19"/>
    </row>
    <row r="508" spans="2:13" x14ac:dyDescent="0.35">
      <c r="B508" s="14"/>
      <c r="C508" s="25"/>
      <c r="D508" s="16"/>
      <c r="J508" s="17"/>
      <c r="K508" s="17"/>
      <c r="L508" s="18"/>
      <c r="M508" s="19"/>
    </row>
    <row r="509" spans="2:13" x14ac:dyDescent="0.35">
      <c r="B509" s="14">
        <v>22</v>
      </c>
      <c r="C509" s="25" t="s">
        <v>209</v>
      </c>
      <c r="D509" s="16"/>
      <c r="J509" s="17"/>
      <c r="K509" s="17"/>
      <c r="L509" s="18"/>
      <c r="M509" s="19"/>
    </row>
    <row r="510" spans="2:13" x14ac:dyDescent="0.35">
      <c r="B510" s="14"/>
      <c r="C510" s="25"/>
      <c r="D510" s="16"/>
      <c r="J510" s="17"/>
      <c r="K510" s="17"/>
      <c r="L510" s="18"/>
      <c r="M510" s="19"/>
    </row>
    <row r="511" spans="2:13" x14ac:dyDescent="0.35">
      <c r="B511" s="14"/>
      <c r="C511" s="25" t="s">
        <v>56</v>
      </c>
      <c r="D511" s="16"/>
      <c r="J511" s="17"/>
      <c r="K511" s="17"/>
      <c r="L511" s="18"/>
      <c r="M511" s="19"/>
    </row>
    <row r="512" spans="2:13" x14ac:dyDescent="0.35">
      <c r="B512" s="14"/>
      <c r="C512" s="25" t="s">
        <v>58</v>
      </c>
      <c r="D512" s="16" t="s">
        <v>57</v>
      </c>
      <c r="J512" s="17"/>
      <c r="K512" s="17"/>
      <c r="L512" s="18"/>
      <c r="M512" s="19"/>
    </row>
    <row r="513" spans="2:13" x14ac:dyDescent="0.35">
      <c r="B513" s="14"/>
      <c r="C513" s="25"/>
      <c r="D513" s="16"/>
      <c r="J513" s="17"/>
      <c r="K513" s="17"/>
      <c r="L513" s="18"/>
      <c r="M513" s="19"/>
    </row>
    <row r="514" spans="2:13" ht="18" x14ac:dyDescent="0.4">
      <c r="B514" s="78"/>
      <c r="C514" s="24" t="s">
        <v>210</v>
      </c>
      <c r="D514" s="16"/>
      <c r="E514" s="4" t="s">
        <v>57</v>
      </c>
      <c r="J514" s="17"/>
      <c r="K514" s="17"/>
      <c r="L514" s="18"/>
      <c r="M514" s="19"/>
    </row>
    <row r="515" spans="2:13" x14ac:dyDescent="0.35">
      <c r="B515" s="14"/>
      <c r="C515" s="25"/>
      <c r="D515" s="16"/>
      <c r="J515" s="17"/>
      <c r="K515" s="17"/>
      <c r="L515" s="18"/>
      <c r="M515" s="19"/>
    </row>
    <row r="516" spans="2:13" x14ac:dyDescent="0.35">
      <c r="B516" s="14">
        <v>23</v>
      </c>
      <c r="C516" s="25" t="s">
        <v>211</v>
      </c>
      <c r="D516" s="16"/>
      <c r="J516" s="17"/>
      <c r="K516" s="17"/>
      <c r="L516" s="18"/>
      <c r="M516" s="19"/>
    </row>
    <row r="517" spans="2:13" x14ac:dyDescent="0.35">
      <c r="B517" s="14"/>
      <c r="C517" s="25"/>
      <c r="D517" s="16"/>
      <c r="J517" s="17"/>
      <c r="K517" s="17"/>
      <c r="L517" s="18"/>
      <c r="M517" s="19"/>
    </row>
    <row r="518" spans="2:13" x14ac:dyDescent="0.35">
      <c r="B518" s="14"/>
      <c r="C518" s="25" t="s">
        <v>56</v>
      </c>
      <c r="D518" s="16"/>
      <c r="J518" s="17"/>
      <c r="K518" s="17"/>
      <c r="L518" s="18"/>
      <c r="M518" s="19"/>
    </row>
    <row r="519" spans="2:13" x14ac:dyDescent="0.35">
      <c r="B519" s="14"/>
      <c r="C519" s="25" t="s">
        <v>58</v>
      </c>
      <c r="D519" s="16" t="s">
        <v>57</v>
      </c>
      <c r="J519" s="17"/>
      <c r="K519" s="17"/>
      <c r="L519" s="18"/>
      <c r="M519" s="19"/>
    </row>
    <row r="520" spans="2:13" x14ac:dyDescent="0.35">
      <c r="B520" s="14"/>
      <c r="C520" s="25"/>
      <c r="D520" s="16"/>
      <c r="J520" s="17"/>
      <c r="K520" s="17"/>
      <c r="L520" s="18"/>
      <c r="M520" s="19"/>
    </row>
    <row r="521" spans="2:13" ht="18" x14ac:dyDescent="0.4">
      <c r="B521" s="14"/>
      <c r="C521" s="24" t="s">
        <v>212</v>
      </c>
      <c r="D521" s="16"/>
      <c r="E521" s="4">
        <v>0</v>
      </c>
      <c r="J521" s="17"/>
      <c r="K521" s="17"/>
      <c r="L521" s="18"/>
      <c r="M521" s="19"/>
    </row>
    <row r="522" spans="2:13" ht="18" x14ac:dyDescent="0.4">
      <c r="B522" s="14"/>
      <c r="C522" s="24"/>
      <c r="D522" s="16"/>
      <c r="J522" s="17"/>
      <c r="K522" s="17"/>
      <c r="L522" s="18"/>
      <c r="M522" s="19"/>
    </row>
    <row r="523" spans="2:13" ht="18" x14ac:dyDescent="0.4">
      <c r="B523" s="78"/>
      <c r="C523" s="24" t="s">
        <v>213</v>
      </c>
      <c r="D523" s="16"/>
      <c r="E523" s="4" t="s">
        <v>57</v>
      </c>
      <c r="J523" s="17"/>
      <c r="K523" s="17"/>
      <c r="L523" s="18"/>
      <c r="M523" s="19"/>
    </row>
    <row r="524" spans="2:13" x14ac:dyDescent="0.35">
      <c r="B524" s="14"/>
      <c r="C524" s="25"/>
      <c r="D524" s="16"/>
      <c r="J524" s="17"/>
      <c r="K524" s="17"/>
      <c r="L524" s="18"/>
      <c r="M524" s="19"/>
    </row>
    <row r="525" spans="2:13" x14ac:dyDescent="0.35">
      <c r="B525" s="14">
        <v>24</v>
      </c>
      <c r="C525" s="25" t="s">
        <v>214</v>
      </c>
      <c r="D525" s="16"/>
      <c r="J525" s="17"/>
      <c r="K525" s="17"/>
      <c r="L525" s="18"/>
      <c r="M525" s="19"/>
    </row>
    <row r="526" spans="2:13" x14ac:dyDescent="0.35">
      <c r="B526" s="14"/>
      <c r="C526" s="25"/>
      <c r="D526" s="16"/>
      <c r="J526" s="17"/>
      <c r="K526" s="17"/>
      <c r="L526" s="18"/>
      <c r="M526" s="19"/>
    </row>
    <row r="527" spans="2:13" x14ac:dyDescent="0.35">
      <c r="B527" s="14"/>
      <c r="C527" s="25" t="s">
        <v>56</v>
      </c>
      <c r="D527" s="16"/>
      <c r="J527" s="17"/>
      <c r="K527" s="17"/>
      <c r="L527" s="18"/>
      <c r="M527" s="19"/>
    </row>
    <row r="528" spans="2:13" ht="18" x14ac:dyDescent="0.4">
      <c r="B528" s="73"/>
      <c r="C528" s="25" t="s">
        <v>58</v>
      </c>
      <c r="D528" s="16" t="s">
        <v>57</v>
      </c>
      <c r="J528" s="17"/>
      <c r="K528" s="17"/>
      <c r="L528" s="18"/>
      <c r="M528" s="19"/>
    </row>
    <row r="529" spans="2:22" ht="18" x14ac:dyDescent="0.4">
      <c r="B529" s="73"/>
      <c r="C529" s="25"/>
      <c r="D529" s="16"/>
      <c r="J529" s="17"/>
      <c r="K529" s="17"/>
      <c r="L529" s="18"/>
      <c r="M529" s="19"/>
    </row>
    <row r="530" spans="2:22" ht="18" x14ac:dyDescent="0.4">
      <c r="B530" s="78"/>
      <c r="C530" s="24" t="s">
        <v>215</v>
      </c>
      <c r="D530" s="16"/>
      <c r="E530" s="4" t="s">
        <v>57</v>
      </c>
      <c r="J530" s="17"/>
      <c r="K530" s="17"/>
      <c r="L530" s="18"/>
      <c r="M530" s="19"/>
    </row>
    <row r="531" spans="2:22" ht="18" x14ac:dyDescent="0.4">
      <c r="B531" s="73"/>
      <c r="C531" s="25"/>
      <c r="D531" s="16"/>
      <c r="J531" s="17"/>
      <c r="K531" s="17"/>
      <c r="L531" s="18"/>
      <c r="M531" s="19"/>
    </row>
    <row r="532" spans="2:22" x14ac:dyDescent="0.35">
      <c r="B532" s="14">
        <v>25</v>
      </c>
      <c r="C532" s="25" t="s">
        <v>216</v>
      </c>
      <c r="D532" s="16"/>
      <c r="J532" s="17"/>
      <c r="K532" s="17"/>
      <c r="L532" s="18"/>
      <c r="M532" s="19"/>
    </row>
    <row r="533" spans="2:22" ht="18" x14ac:dyDescent="0.4">
      <c r="B533" s="73"/>
      <c r="C533" s="25"/>
      <c r="D533" s="16"/>
      <c r="J533" s="17"/>
      <c r="K533" s="17"/>
      <c r="L533" s="18"/>
      <c r="M533" s="19"/>
    </row>
    <row r="534" spans="2:22" ht="18" x14ac:dyDescent="0.4">
      <c r="B534" s="73"/>
      <c r="C534" s="25" t="s">
        <v>56</v>
      </c>
      <c r="D534" s="16"/>
      <c r="J534" s="17"/>
      <c r="K534" s="17"/>
      <c r="L534" s="18"/>
      <c r="M534" s="19"/>
    </row>
    <row r="535" spans="2:22" ht="18" x14ac:dyDescent="0.4">
      <c r="B535" s="73"/>
      <c r="C535" s="25" t="s">
        <v>58</v>
      </c>
      <c r="D535" s="16" t="s">
        <v>57</v>
      </c>
      <c r="J535" s="17"/>
      <c r="K535" s="17"/>
      <c r="L535" s="18"/>
      <c r="M535" s="19"/>
    </row>
    <row r="536" spans="2:22" ht="18" x14ac:dyDescent="0.4">
      <c r="B536" s="73"/>
      <c r="C536" s="25"/>
      <c r="D536" s="16"/>
      <c r="J536" s="17"/>
      <c r="K536" s="17"/>
      <c r="L536" s="18"/>
      <c r="M536" s="19"/>
    </row>
    <row r="537" spans="2:22" ht="18" x14ac:dyDescent="0.4">
      <c r="B537" s="73"/>
      <c r="C537" s="25"/>
      <c r="D537" s="16"/>
      <c r="J537" s="17"/>
      <c r="K537" s="17"/>
      <c r="L537" s="18"/>
      <c r="M537" s="19"/>
    </row>
    <row r="538" spans="2:22" ht="18" x14ac:dyDescent="0.4">
      <c r="B538" s="73"/>
      <c r="C538" s="25"/>
      <c r="D538" s="16"/>
      <c r="J538" s="17"/>
      <c r="K538" s="17"/>
      <c r="L538" s="18"/>
      <c r="M538" s="19"/>
    </row>
    <row r="539" spans="2:22" s="28" customFormat="1" x14ac:dyDescent="0.35">
      <c r="B539" s="14"/>
      <c r="C539" s="25"/>
      <c r="D539" s="16"/>
      <c r="E539" s="4"/>
      <c r="F539" s="4"/>
      <c r="G539" s="4"/>
      <c r="H539" s="4"/>
      <c r="I539" s="4"/>
      <c r="J539" s="17"/>
      <c r="K539" s="17"/>
      <c r="L539" s="18"/>
      <c r="M539" s="19"/>
      <c r="N539" s="20"/>
      <c r="O539" s="5"/>
      <c r="P539" s="5"/>
      <c r="Q539" s="5"/>
      <c r="R539" s="5"/>
      <c r="S539" s="5"/>
      <c r="T539" s="5"/>
      <c r="U539" s="5"/>
      <c r="V539" s="5"/>
    </row>
    <row r="540" spans="2:22" s="39" customFormat="1" ht="39.75" customHeight="1" thickBot="1" x14ac:dyDescent="0.45">
      <c r="B540" s="30"/>
      <c r="C540" s="31"/>
      <c r="D540" s="32"/>
      <c r="E540" s="33"/>
      <c r="F540" s="33"/>
      <c r="G540" s="33"/>
      <c r="H540" s="33"/>
      <c r="I540" s="33"/>
      <c r="J540" s="34"/>
      <c r="K540" s="35"/>
      <c r="L540" s="36" t="s">
        <v>34</v>
      </c>
      <c r="M540" s="37"/>
      <c r="N540" s="38"/>
      <c r="P540" s="40"/>
    </row>
    <row r="541" spans="2:22" s="40" customFormat="1" ht="17.25" customHeight="1" thickTop="1" x14ac:dyDescent="0.35">
      <c r="B541" s="41"/>
      <c r="C541" s="42"/>
      <c r="D541" s="43"/>
      <c r="E541" s="44"/>
      <c r="F541" s="44"/>
      <c r="G541" s="44"/>
      <c r="H541" s="44"/>
      <c r="I541" s="44"/>
      <c r="J541" s="45" t="s">
        <v>35</v>
      </c>
      <c r="K541" s="35"/>
      <c r="L541" s="46"/>
      <c r="M541" s="47"/>
      <c r="N541" s="48"/>
      <c r="O541" s="39"/>
      <c r="P541" s="39"/>
    </row>
    <row r="542" spans="2:22" s="40" customFormat="1" ht="17.25" customHeight="1" x14ac:dyDescent="0.35">
      <c r="B542" s="49"/>
      <c r="C542" s="50" t="s">
        <v>36</v>
      </c>
      <c r="D542" s="51"/>
      <c r="J542" s="52"/>
      <c r="K542" s="50"/>
      <c r="L542" s="53"/>
      <c r="M542" s="53"/>
      <c r="N542" s="48"/>
      <c r="O542" s="39"/>
      <c r="P542" s="39"/>
    </row>
    <row r="543" spans="2:22" s="39" customFormat="1" ht="17.25" customHeight="1" x14ac:dyDescent="0.35">
      <c r="B543" s="54"/>
      <c r="C543" s="50" t="s">
        <v>37</v>
      </c>
      <c r="D543" s="55"/>
      <c r="J543" s="56"/>
      <c r="K543" s="50"/>
      <c r="L543" s="53"/>
      <c r="M543" s="57"/>
    </row>
    <row r="544" spans="2:22" s="39" customFormat="1" ht="17.25" customHeight="1" x14ac:dyDescent="0.4">
      <c r="B544" s="54"/>
      <c r="C544" s="50" t="s">
        <v>38</v>
      </c>
      <c r="D544" s="55"/>
      <c r="J544" s="52"/>
      <c r="K544" s="58"/>
      <c r="L544" s="59"/>
      <c r="M544" s="57"/>
      <c r="N544" s="48"/>
    </row>
    <row r="545" spans="2:22" s="39" customFormat="1" ht="17.25" customHeight="1" x14ac:dyDescent="0.35">
      <c r="B545" s="54"/>
      <c r="C545" s="50" t="str">
        <f>+C469</f>
        <v xml:space="preserve">Dlamvuzo High School </v>
      </c>
      <c r="D545" s="55"/>
      <c r="J545" s="60" t="s">
        <v>39</v>
      </c>
      <c r="K545" s="50"/>
      <c r="L545" s="53"/>
      <c r="M545" s="57"/>
      <c r="N545" s="48"/>
    </row>
    <row r="546" spans="2:22" s="39" customFormat="1" ht="17.25" customHeight="1" x14ac:dyDescent="0.35">
      <c r="B546" s="54"/>
      <c r="C546" s="61" t="s">
        <v>217</v>
      </c>
      <c r="D546" s="55"/>
      <c r="J546" s="56" t="s">
        <v>41</v>
      </c>
      <c r="K546" s="50"/>
      <c r="L546" s="53"/>
      <c r="M546" s="57"/>
      <c r="N546" s="48"/>
    </row>
    <row r="547" spans="2:22" ht="18" x14ac:dyDescent="0.4">
      <c r="K547" s="6" t="s">
        <v>0</v>
      </c>
      <c r="N547" s="5"/>
    </row>
    <row r="548" spans="2:22" ht="18" x14ac:dyDescent="0.4">
      <c r="K548" s="6" t="s">
        <v>1157</v>
      </c>
      <c r="N548" s="5"/>
    </row>
    <row r="549" spans="2:22" ht="18" x14ac:dyDescent="0.4">
      <c r="K549" s="6" t="str">
        <f>+K473</f>
        <v>DLAMVUZO HIGH SCHOOL</v>
      </c>
      <c r="N549" s="5"/>
    </row>
    <row r="550" spans="2:22" s="7" customFormat="1" ht="18" x14ac:dyDescent="0.4">
      <c r="B550" s="8"/>
      <c r="C550" s="9"/>
      <c r="D550" s="10"/>
      <c r="E550" s="11"/>
      <c r="F550" s="11"/>
      <c r="G550" s="11"/>
      <c r="H550" s="11"/>
      <c r="I550" s="11"/>
      <c r="J550" s="12"/>
      <c r="K550" s="12"/>
      <c r="L550" s="11"/>
      <c r="M550" s="11"/>
      <c r="N550" s="5"/>
      <c r="O550" s="5"/>
      <c r="P550" s="5"/>
      <c r="Q550" s="5"/>
      <c r="R550" s="5"/>
      <c r="S550" s="5"/>
      <c r="T550" s="5"/>
      <c r="U550" s="5"/>
      <c r="V550" s="5"/>
    </row>
    <row r="551" spans="2:22" s="7" customFormat="1" ht="18" x14ac:dyDescent="0.4">
      <c r="B551" s="8" t="s">
        <v>2</v>
      </c>
      <c r="D551" s="10" t="s">
        <v>3</v>
      </c>
      <c r="E551" s="11" t="s">
        <v>4</v>
      </c>
      <c r="F551" s="11" t="s">
        <v>4</v>
      </c>
      <c r="G551" s="11" t="s">
        <v>4</v>
      </c>
      <c r="H551" s="11" t="s">
        <v>4</v>
      </c>
      <c r="I551" s="11" t="s">
        <v>4</v>
      </c>
      <c r="J551" s="12"/>
      <c r="K551" s="8" t="s">
        <v>5</v>
      </c>
      <c r="L551" s="13" t="s">
        <v>6</v>
      </c>
      <c r="M551" s="13" t="s">
        <v>7</v>
      </c>
      <c r="N551" s="5"/>
      <c r="O551" s="5"/>
      <c r="P551" s="5"/>
      <c r="Q551" s="5"/>
      <c r="R551" s="5"/>
      <c r="S551" s="5"/>
      <c r="T551" s="5"/>
      <c r="U551" s="5"/>
      <c r="V551" s="5"/>
    </row>
    <row r="552" spans="2:22" ht="18" x14ac:dyDescent="0.4">
      <c r="B552" s="78"/>
      <c r="C552" s="24" t="s">
        <v>218</v>
      </c>
      <c r="D552" s="16"/>
      <c r="E552" s="4" t="s">
        <v>57</v>
      </c>
      <c r="J552" s="17"/>
      <c r="K552" s="17"/>
      <c r="L552" s="18"/>
      <c r="M552" s="19"/>
    </row>
    <row r="553" spans="2:22" ht="18" x14ac:dyDescent="0.4">
      <c r="B553" s="73"/>
      <c r="C553" s="25"/>
      <c r="D553" s="16"/>
      <c r="J553" s="17"/>
      <c r="K553" s="17"/>
      <c r="L553" s="18"/>
      <c r="M553" s="19"/>
    </row>
    <row r="554" spans="2:22" x14ac:dyDescent="0.35">
      <c r="B554" s="14">
        <v>26</v>
      </c>
      <c r="C554" s="25" t="s">
        <v>219</v>
      </c>
      <c r="D554" s="16"/>
      <c r="J554" s="17"/>
      <c r="K554" s="17"/>
      <c r="L554" s="18"/>
      <c r="M554" s="19"/>
    </row>
    <row r="555" spans="2:22" ht="18" x14ac:dyDescent="0.4">
      <c r="B555" s="73"/>
      <c r="C555" s="25"/>
      <c r="D555" s="16"/>
      <c r="J555" s="17"/>
      <c r="K555" s="17"/>
      <c r="L555" s="18"/>
      <c r="M555" s="19"/>
    </row>
    <row r="556" spans="2:22" ht="18" x14ac:dyDescent="0.4">
      <c r="B556" s="73"/>
      <c r="C556" s="25" t="s">
        <v>56</v>
      </c>
      <c r="D556" s="16"/>
      <c r="J556" s="17"/>
      <c r="K556" s="17"/>
      <c r="L556" s="18"/>
      <c r="M556" s="19"/>
    </row>
    <row r="557" spans="2:22" ht="18" x14ac:dyDescent="0.4">
      <c r="B557" s="73"/>
      <c r="C557" s="25" t="s">
        <v>67</v>
      </c>
      <c r="D557" s="16" t="s">
        <v>57</v>
      </c>
      <c r="J557" s="17"/>
      <c r="K557" s="17"/>
      <c r="L557" s="18"/>
      <c r="M557" s="19"/>
    </row>
    <row r="558" spans="2:22" ht="18" x14ac:dyDescent="0.4">
      <c r="B558" s="73"/>
      <c r="C558" s="25"/>
      <c r="D558" s="16"/>
      <c r="J558" s="17"/>
      <c r="K558" s="17"/>
      <c r="L558" s="18"/>
      <c r="M558" s="19"/>
    </row>
    <row r="559" spans="2:22" ht="18" x14ac:dyDescent="0.4">
      <c r="B559" s="78"/>
      <c r="C559" s="24" t="s">
        <v>220</v>
      </c>
      <c r="D559" s="16"/>
      <c r="E559" s="4" t="s">
        <v>57</v>
      </c>
      <c r="J559" s="17"/>
      <c r="K559" s="17"/>
      <c r="L559" s="18"/>
      <c r="M559" s="19"/>
    </row>
    <row r="560" spans="2:22" ht="18" x14ac:dyDescent="0.4">
      <c r="B560" s="73"/>
      <c r="C560" s="25"/>
      <c r="D560" s="16"/>
      <c r="J560" s="17"/>
      <c r="K560" s="17"/>
      <c r="L560" s="18"/>
      <c r="M560" s="19"/>
    </row>
    <row r="561" spans="2:13" x14ac:dyDescent="0.35">
      <c r="B561" s="14">
        <v>27</v>
      </c>
      <c r="C561" s="25" t="s">
        <v>221</v>
      </c>
      <c r="D561" s="16"/>
      <c r="J561" s="17"/>
      <c r="K561" s="17"/>
      <c r="L561" s="18"/>
      <c r="M561" s="19"/>
    </row>
    <row r="562" spans="2:13" x14ac:dyDescent="0.35">
      <c r="B562" s="14"/>
      <c r="C562" s="25"/>
      <c r="D562" s="16"/>
      <c r="J562" s="17"/>
      <c r="K562" s="17"/>
      <c r="L562" s="18"/>
      <c r="M562" s="19"/>
    </row>
    <row r="563" spans="2:13" x14ac:dyDescent="0.35">
      <c r="B563" s="14"/>
      <c r="C563" s="25" t="s">
        <v>56</v>
      </c>
      <c r="D563" s="16"/>
      <c r="J563" s="17"/>
      <c r="K563" s="17"/>
      <c r="L563" s="18"/>
      <c r="M563" s="19"/>
    </row>
    <row r="564" spans="2:13" x14ac:dyDescent="0.35">
      <c r="B564" s="14"/>
      <c r="C564" s="25" t="s">
        <v>58</v>
      </c>
      <c r="D564" s="16" t="s">
        <v>57</v>
      </c>
      <c r="J564" s="17"/>
      <c r="K564" s="17"/>
      <c r="L564" s="18"/>
      <c r="M564" s="19"/>
    </row>
    <row r="565" spans="2:13" x14ac:dyDescent="0.35">
      <c r="B565" s="14"/>
      <c r="C565" s="25"/>
      <c r="D565" s="16"/>
      <c r="J565" s="17"/>
      <c r="K565" s="17"/>
      <c r="L565" s="18"/>
      <c r="M565" s="19"/>
    </row>
    <row r="566" spans="2:13" ht="18" x14ac:dyDescent="0.4">
      <c r="B566" s="76"/>
      <c r="C566" s="24" t="s">
        <v>222</v>
      </c>
      <c r="D566" s="16"/>
      <c r="E566" s="4" t="s">
        <v>57</v>
      </c>
      <c r="J566" s="17"/>
      <c r="K566" s="17"/>
      <c r="L566" s="18"/>
      <c r="M566" s="19"/>
    </row>
    <row r="567" spans="2:13" x14ac:dyDescent="0.35">
      <c r="B567" s="14"/>
      <c r="C567" s="25"/>
      <c r="D567" s="16"/>
      <c r="J567" s="17"/>
      <c r="K567" s="17"/>
      <c r="L567" s="18"/>
      <c r="M567" s="19"/>
    </row>
    <row r="568" spans="2:13" x14ac:dyDescent="0.35">
      <c r="B568" s="14">
        <v>28</v>
      </c>
      <c r="C568" s="25" t="s">
        <v>223</v>
      </c>
      <c r="D568" s="16"/>
      <c r="J568" s="17"/>
      <c r="K568" s="17"/>
      <c r="L568" s="18"/>
      <c r="M568" s="19"/>
    </row>
    <row r="569" spans="2:13" x14ac:dyDescent="0.35">
      <c r="B569" s="14"/>
      <c r="C569" s="25"/>
      <c r="D569" s="16"/>
      <c r="J569" s="17"/>
      <c r="K569" s="17"/>
      <c r="L569" s="18"/>
      <c r="M569" s="19"/>
    </row>
    <row r="570" spans="2:13" x14ac:dyDescent="0.35">
      <c r="B570" s="14"/>
      <c r="C570" s="25" t="s">
        <v>56</v>
      </c>
      <c r="D570" s="16"/>
      <c r="J570" s="17"/>
      <c r="K570" s="17"/>
      <c r="L570" s="18"/>
      <c r="M570" s="19"/>
    </row>
    <row r="571" spans="2:13" x14ac:dyDescent="0.35">
      <c r="B571" s="14"/>
      <c r="C571" s="25" t="s">
        <v>58</v>
      </c>
      <c r="D571" s="16" t="s">
        <v>57</v>
      </c>
      <c r="J571" s="17"/>
      <c r="K571" s="17"/>
      <c r="L571" s="18"/>
      <c r="M571" s="19"/>
    </row>
    <row r="572" spans="2:13" x14ac:dyDescent="0.35">
      <c r="B572" s="14"/>
      <c r="C572" s="25"/>
      <c r="D572" s="16"/>
      <c r="J572" s="17"/>
      <c r="K572" s="17"/>
      <c r="L572" s="18"/>
      <c r="M572" s="19"/>
    </row>
    <row r="573" spans="2:13" ht="18" x14ac:dyDescent="0.4">
      <c r="B573" s="76"/>
      <c r="C573" s="24" t="s">
        <v>224</v>
      </c>
      <c r="D573" s="16"/>
      <c r="E573" s="4" t="s">
        <v>57</v>
      </c>
      <c r="J573" s="17"/>
      <c r="K573" s="17"/>
      <c r="L573" s="18"/>
      <c r="M573" s="19"/>
    </row>
    <row r="574" spans="2:13" ht="18" x14ac:dyDescent="0.4">
      <c r="B574" s="14"/>
      <c r="C574" s="24" t="s">
        <v>225</v>
      </c>
      <c r="D574" s="16"/>
      <c r="J574" s="17"/>
      <c r="K574" s="17"/>
      <c r="L574" s="18"/>
      <c r="M574" s="19"/>
    </row>
    <row r="575" spans="2:13" x14ac:dyDescent="0.35">
      <c r="B575" s="14"/>
      <c r="C575" s="25"/>
      <c r="D575" s="16"/>
      <c r="J575" s="17"/>
      <c r="K575" s="17"/>
      <c r="L575" s="18"/>
      <c r="M575" s="19"/>
    </row>
    <row r="576" spans="2:13" x14ac:dyDescent="0.35">
      <c r="B576" s="14">
        <v>29</v>
      </c>
      <c r="C576" s="25" t="s">
        <v>226</v>
      </c>
      <c r="D576" s="16"/>
      <c r="J576" s="17"/>
      <c r="K576" s="17"/>
      <c r="L576" s="18"/>
      <c r="M576" s="19"/>
    </row>
    <row r="577" spans="2:13" x14ac:dyDescent="0.35">
      <c r="B577" s="14"/>
      <c r="C577" s="25"/>
      <c r="D577" s="16"/>
      <c r="J577" s="17"/>
      <c r="K577" s="17"/>
      <c r="L577" s="18"/>
      <c r="M577" s="19"/>
    </row>
    <row r="578" spans="2:13" x14ac:dyDescent="0.35">
      <c r="B578" s="14"/>
      <c r="C578" s="25" t="s">
        <v>56</v>
      </c>
      <c r="D578" s="16"/>
      <c r="J578" s="17"/>
      <c r="K578" s="17"/>
      <c r="L578" s="18"/>
      <c r="M578" s="19"/>
    </row>
    <row r="579" spans="2:13" ht="18" x14ac:dyDescent="0.4">
      <c r="B579" s="73"/>
      <c r="C579" s="25" t="s">
        <v>58</v>
      </c>
      <c r="D579" s="16" t="s">
        <v>57</v>
      </c>
      <c r="J579" s="17"/>
      <c r="K579" s="17"/>
      <c r="L579" s="18"/>
      <c r="M579" s="19"/>
    </row>
    <row r="580" spans="2:13" ht="18" x14ac:dyDescent="0.4">
      <c r="B580" s="73"/>
      <c r="C580" s="25"/>
      <c r="D580" s="16"/>
      <c r="J580" s="17"/>
      <c r="K580" s="17"/>
      <c r="L580" s="18"/>
      <c r="M580" s="19"/>
    </row>
    <row r="581" spans="2:13" ht="18" x14ac:dyDescent="0.4">
      <c r="B581" s="78"/>
      <c r="C581" s="24" t="s">
        <v>227</v>
      </c>
      <c r="D581" s="16"/>
      <c r="E581" s="4" t="s">
        <v>57</v>
      </c>
      <c r="J581" s="17"/>
      <c r="K581" s="17"/>
      <c r="L581" s="18"/>
      <c r="M581" s="19"/>
    </row>
    <row r="582" spans="2:13" x14ac:dyDescent="0.35">
      <c r="B582" s="14"/>
      <c r="C582" s="25"/>
      <c r="D582" s="16"/>
      <c r="J582" s="17"/>
      <c r="K582" s="17"/>
      <c r="L582" s="18"/>
      <c r="M582" s="19"/>
    </row>
    <row r="583" spans="2:13" x14ac:dyDescent="0.35">
      <c r="B583" s="14">
        <v>30</v>
      </c>
      <c r="C583" s="25" t="s">
        <v>228</v>
      </c>
      <c r="D583" s="16"/>
      <c r="J583" s="17"/>
      <c r="K583" s="17"/>
      <c r="L583" s="18"/>
      <c r="M583" s="19"/>
    </row>
    <row r="584" spans="2:13" x14ac:dyDescent="0.35">
      <c r="B584" s="14"/>
      <c r="C584" s="25"/>
      <c r="D584" s="16"/>
      <c r="J584" s="17"/>
      <c r="K584" s="17"/>
      <c r="L584" s="18"/>
      <c r="M584" s="19"/>
    </row>
    <row r="585" spans="2:13" x14ac:dyDescent="0.35">
      <c r="B585" s="14"/>
      <c r="C585" s="25" t="s">
        <v>56</v>
      </c>
      <c r="D585" s="16"/>
      <c r="J585" s="17"/>
      <c r="K585" s="17"/>
      <c r="L585" s="18"/>
      <c r="M585" s="19"/>
    </row>
    <row r="586" spans="2:13" x14ac:dyDescent="0.35">
      <c r="B586" s="14"/>
      <c r="C586" s="25" t="s">
        <v>58</v>
      </c>
      <c r="D586" s="16" t="s">
        <v>57</v>
      </c>
      <c r="J586" s="17"/>
      <c r="K586" s="17"/>
      <c r="L586" s="18"/>
      <c r="M586" s="19"/>
    </row>
    <row r="587" spans="2:13" x14ac:dyDescent="0.35">
      <c r="B587" s="14"/>
      <c r="C587" s="25"/>
      <c r="D587" s="16"/>
      <c r="J587" s="17"/>
      <c r="K587" s="17"/>
      <c r="L587" s="18"/>
      <c r="M587" s="19"/>
    </row>
    <row r="588" spans="2:13" ht="18" x14ac:dyDescent="0.4">
      <c r="B588" s="14"/>
      <c r="C588" s="24" t="s">
        <v>229</v>
      </c>
      <c r="D588" s="16"/>
      <c r="E588" s="4">
        <v>0</v>
      </c>
      <c r="J588" s="17"/>
      <c r="K588" s="17"/>
      <c r="L588" s="18"/>
      <c r="M588" s="19"/>
    </row>
    <row r="589" spans="2:13" ht="18" x14ac:dyDescent="0.4">
      <c r="B589" s="14"/>
      <c r="C589" s="24"/>
      <c r="D589" s="16"/>
      <c r="J589" s="17"/>
      <c r="K589" s="17"/>
      <c r="L589" s="18"/>
      <c r="M589" s="19"/>
    </row>
    <row r="590" spans="2:13" ht="18" x14ac:dyDescent="0.4">
      <c r="B590" s="76"/>
      <c r="C590" s="24" t="s">
        <v>230</v>
      </c>
      <c r="D590" s="16"/>
      <c r="E590" s="4" t="s">
        <v>57</v>
      </c>
      <c r="J590" s="17"/>
      <c r="K590" s="17"/>
      <c r="L590" s="18"/>
      <c r="M590" s="19"/>
    </row>
    <row r="591" spans="2:13" x14ac:dyDescent="0.35">
      <c r="B591" s="14"/>
      <c r="C591" s="25"/>
      <c r="D591" s="16"/>
      <c r="J591" s="17"/>
      <c r="K591" s="17"/>
      <c r="L591" s="18"/>
      <c r="M591" s="19"/>
    </row>
    <row r="592" spans="2:13" x14ac:dyDescent="0.35">
      <c r="B592" s="14"/>
      <c r="C592" s="25" t="s">
        <v>231</v>
      </c>
      <c r="D592" s="16"/>
      <c r="J592" s="17"/>
      <c r="K592" s="17"/>
      <c r="L592" s="18"/>
      <c r="M592" s="19"/>
    </row>
    <row r="593" spans="2:22" x14ac:dyDescent="0.35">
      <c r="B593" s="14"/>
      <c r="C593" s="25"/>
      <c r="D593" s="16"/>
      <c r="J593" s="17"/>
      <c r="K593" s="17"/>
      <c r="L593" s="18"/>
      <c r="M593" s="19"/>
    </row>
    <row r="594" spans="2:22" ht="35" x14ac:dyDescent="0.35">
      <c r="B594" s="14"/>
      <c r="C594" s="25" t="s">
        <v>232</v>
      </c>
      <c r="D594" s="16"/>
      <c r="E594" s="4">
        <v>0</v>
      </c>
      <c r="J594" s="17"/>
      <c r="K594" s="17"/>
      <c r="L594" s="18"/>
      <c r="M594" s="19"/>
    </row>
    <row r="595" spans="2:22" s="28" customFormat="1" x14ac:dyDescent="0.35">
      <c r="B595" s="14"/>
      <c r="C595" s="25"/>
      <c r="D595" s="16"/>
      <c r="E595" s="4"/>
      <c r="F595" s="4"/>
      <c r="G595" s="4"/>
      <c r="H595" s="4"/>
      <c r="I595" s="4"/>
      <c r="J595" s="17"/>
      <c r="K595" s="17"/>
      <c r="L595" s="18"/>
      <c r="M595" s="19"/>
      <c r="N595" s="20"/>
      <c r="O595" s="5"/>
      <c r="P595" s="5"/>
      <c r="Q595" s="5"/>
      <c r="R595" s="5"/>
      <c r="S595" s="5"/>
      <c r="T595" s="5"/>
      <c r="U595" s="5"/>
      <c r="V595" s="5"/>
    </row>
    <row r="596" spans="2:22" s="28" customFormat="1" x14ac:dyDescent="0.35">
      <c r="B596" s="14"/>
      <c r="C596" s="25" t="s">
        <v>233</v>
      </c>
      <c r="D596" s="16"/>
      <c r="E596" s="4">
        <v>0</v>
      </c>
      <c r="F596" s="4"/>
      <c r="G596" s="4"/>
      <c r="H596" s="4"/>
      <c r="I596" s="4"/>
      <c r="J596" s="17"/>
      <c r="K596" s="17"/>
      <c r="L596" s="18"/>
      <c r="M596" s="19"/>
      <c r="N596" s="20"/>
      <c r="O596" s="5"/>
      <c r="P596" s="5"/>
      <c r="Q596" s="5"/>
      <c r="R596" s="5"/>
      <c r="S596" s="5"/>
      <c r="T596" s="5"/>
      <c r="U596" s="5"/>
      <c r="V596" s="5"/>
    </row>
    <row r="597" spans="2:22" s="28" customFormat="1" x14ac:dyDescent="0.35">
      <c r="B597" s="14"/>
      <c r="C597" s="25"/>
      <c r="D597" s="16"/>
      <c r="E597" s="4"/>
      <c r="F597" s="4"/>
      <c r="G597" s="4"/>
      <c r="H597" s="4"/>
      <c r="I597" s="4"/>
      <c r="J597" s="17"/>
      <c r="K597" s="17"/>
      <c r="L597" s="18"/>
      <c r="M597" s="19"/>
      <c r="N597" s="20"/>
      <c r="O597" s="5"/>
      <c r="P597" s="5"/>
      <c r="Q597" s="5"/>
      <c r="R597" s="5"/>
      <c r="S597" s="5"/>
      <c r="T597" s="5"/>
      <c r="U597" s="5"/>
      <c r="V597" s="5"/>
    </row>
    <row r="598" spans="2:22" s="28" customFormat="1" ht="70" x14ac:dyDescent="0.35">
      <c r="B598" s="14"/>
      <c r="C598" s="25" t="s">
        <v>234</v>
      </c>
      <c r="D598" s="16"/>
      <c r="E598" s="4"/>
      <c r="F598" s="4"/>
      <c r="G598" s="4"/>
      <c r="H598" s="4"/>
      <c r="I598" s="4"/>
      <c r="J598" s="17"/>
      <c r="K598" s="17"/>
      <c r="L598" s="18"/>
      <c r="M598" s="19"/>
      <c r="N598" s="20"/>
      <c r="O598" s="5"/>
      <c r="P598" s="5"/>
      <c r="Q598" s="5"/>
      <c r="R598" s="5"/>
      <c r="S598" s="5"/>
      <c r="T598" s="5"/>
      <c r="U598" s="5"/>
      <c r="V598" s="5"/>
    </row>
    <row r="599" spans="2:22" s="28" customFormat="1" x14ac:dyDescent="0.35">
      <c r="B599" s="14"/>
      <c r="C599" s="25"/>
      <c r="D599" s="16"/>
      <c r="E599" s="4"/>
      <c r="F599" s="4"/>
      <c r="G599" s="4"/>
      <c r="H599" s="4"/>
      <c r="I599" s="4"/>
      <c r="J599" s="17"/>
      <c r="K599" s="17"/>
      <c r="L599" s="18"/>
      <c r="M599" s="19"/>
      <c r="N599" s="20"/>
      <c r="O599" s="5"/>
      <c r="P599" s="5"/>
      <c r="Q599" s="5"/>
      <c r="R599" s="5"/>
      <c r="S599" s="5"/>
      <c r="T599" s="5"/>
      <c r="U599" s="5"/>
      <c r="V599" s="5"/>
    </row>
    <row r="600" spans="2:22" s="28" customFormat="1" ht="35" x14ac:dyDescent="0.35">
      <c r="B600" s="14"/>
      <c r="C600" s="25" t="s">
        <v>235</v>
      </c>
      <c r="D600" s="16"/>
      <c r="E600" s="4">
        <v>0</v>
      </c>
      <c r="F600" s="4"/>
      <c r="G600" s="4"/>
      <c r="H600" s="4"/>
      <c r="I600" s="4"/>
      <c r="J600" s="17"/>
      <c r="K600" s="17"/>
      <c r="L600" s="18"/>
      <c r="M600" s="19"/>
      <c r="N600" s="20"/>
      <c r="O600" s="5"/>
      <c r="P600" s="5"/>
      <c r="Q600" s="5"/>
      <c r="R600" s="5"/>
      <c r="S600" s="5"/>
      <c r="T600" s="5"/>
      <c r="U600" s="5"/>
      <c r="V600" s="5"/>
    </row>
    <row r="601" spans="2:22" s="28" customFormat="1" x14ac:dyDescent="0.35">
      <c r="B601" s="14"/>
      <c r="C601" s="25"/>
      <c r="D601" s="16"/>
      <c r="E601" s="4"/>
      <c r="F601" s="4"/>
      <c r="G601" s="4"/>
      <c r="H601" s="4"/>
      <c r="I601" s="4"/>
      <c r="J601" s="17"/>
      <c r="K601" s="17"/>
      <c r="L601" s="18"/>
      <c r="M601" s="19"/>
      <c r="N601" s="20"/>
      <c r="O601" s="5"/>
      <c r="P601" s="5"/>
      <c r="Q601" s="5"/>
      <c r="R601" s="5"/>
      <c r="S601" s="5"/>
      <c r="T601" s="5"/>
      <c r="U601" s="5"/>
      <c r="V601" s="5"/>
    </row>
    <row r="602" spans="2:22" s="28" customFormat="1" ht="52.5" x14ac:dyDescent="0.35">
      <c r="B602" s="14"/>
      <c r="C602" s="25" t="s">
        <v>236</v>
      </c>
      <c r="D602" s="16"/>
      <c r="E602" s="4">
        <v>0</v>
      </c>
      <c r="F602" s="4"/>
      <c r="G602" s="4"/>
      <c r="H602" s="4"/>
      <c r="I602" s="4"/>
      <c r="J602" s="17"/>
      <c r="K602" s="17"/>
      <c r="L602" s="18"/>
      <c r="M602" s="19"/>
      <c r="N602" s="20"/>
      <c r="O602" s="5"/>
      <c r="P602" s="5"/>
      <c r="Q602" s="5"/>
      <c r="R602" s="5"/>
      <c r="S602" s="5"/>
      <c r="T602" s="5"/>
      <c r="U602" s="5"/>
      <c r="V602" s="5"/>
    </row>
    <row r="603" spans="2:22" s="28" customFormat="1" x14ac:dyDescent="0.35">
      <c r="B603" s="14"/>
      <c r="C603" s="25"/>
      <c r="D603" s="16"/>
      <c r="E603" s="4"/>
      <c r="F603" s="4"/>
      <c r="G603" s="4"/>
      <c r="H603" s="4"/>
      <c r="I603" s="4"/>
      <c r="J603" s="17"/>
      <c r="K603" s="17"/>
      <c r="L603" s="18"/>
      <c r="M603" s="19"/>
      <c r="N603" s="20"/>
      <c r="O603" s="5"/>
      <c r="P603" s="5"/>
      <c r="Q603" s="5"/>
      <c r="R603" s="5"/>
      <c r="S603" s="5"/>
      <c r="T603" s="5"/>
      <c r="U603" s="5"/>
      <c r="V603" s="5"/>
    </row>
    <row r="604" spans="2:22" s="28" customFormat="1" ht="52.5" x14ac:dyDescent="0.35">
      <c r="B604" s="14"/>
      <c r="C604" s="25" t="s">
        <v>237</v>
      </c>
      <c r="D604" s="16"/>
      <c r="E604" s="4">
        <v>0</v>
      </c>
      <c r="F604" s="4"/>
      <c r="G604" s="4"/>
      <c r="H604" s="4"/>
      <c r="I604" s="4"/>
      <c r="J604" s="17"/>
      <c r="K604" s="17"/>
      <c r="L604" s="18"/>
      <c r="M604" s="19"/>
      <c r="N604" s="20"/>
      <c r="O604" s="5"/>
      <c r="P604" s="5"/>
      <c r="Q604" s="5"/>
      <c r="R604" s="5"/>
      <c r="S604" s="5"/>
      <c r="T604" s="5"/>
      <c r="U604" s="5"/>
      <c r="V604" s="5"/>
    </row>
    <row r="605" spans="2:22" s="28" customFormat="1" x14ac:dyDescent="0.35">
      <c r="B605" s="14"/>
      <c r="C605" s="25"/>
      <c r="D605" s="16"/>
      <c r="E605" s="4"/>
      <c r="F605" s="4"/>
      <c r="G605" s="4"/>
      <c r="H605" s="4"/>
      <c r="I605" s="4"/>
      <c r="J605" s="17"/>
      <c r="K605" s="17"/>
      <c r="L605" s="18"/>
      <c r="M605" s="19"/>
      <c r="N605" s="20"/>
      <c r="O605" s="5"/>
      <c r="P605" s="5"/>
      <c r="Q605" s="5"/>
      <c r="R605" s="5"/>
      <c r="S605" s="5"/>
      <c r="T605" s="5"/>
      <c r="U605" s="5"/>
      <c r="V605" s="5"/>
    </row>
    <row r="606" spans="2:22" s="28" customFormat="1" x14ac:dyDescent="0.35">
      <c r="B606" s="14"/>
      <c r="C606" s="25"/>
      <c r="D606" s="16"/>
      <c r="E606" s="4"/>
      <c r="F606" s="4"/>
      <c r="G606" s="4"/>
      <c r="H606" s="4"/>
      <c r="I606" s="4"/>
      <c r="J606" s="17"/>
      <c r="K606" s="17"/>
      <c r="L606" s="18"/>
      <c r="M606" s="19"/>
      <c r="N606" s="20"/>
      <c r="O606" s="5"/>
      <c r="P606" s="5"/>
      <c r="Q606" s="5"/>
      <c r="R606" s="5"/>
      <c r="S606" s="5"/>
      <c r="T606" s="5"/>
      <c r="U606" s="5"/>
      <c r="V606" s="5"/>
    </row>
    <row r="607" spans="2:22" s="39" customFormat="1" ht="39.75" customHeight="1" thickBot="1" x14ac:dyDescent="0.45">
      <c r="B607" s="30"/>
      <c r="C607" s="31"/>
      <c r="D607" s="32"/>
      <c r="E607" s="33"/>
      <c r="F607" s="33"/>
      <c r="G607" s="33"/>
      <c r="H607" s="33"/>
      <c r="I607" s="33"/>
      <c r="J607" s="34"/>
      <c r="K607" s="35"/>
      <c r="L607" s="36" t="s">
        <v>34</v>
      </c>
      <c r="M607" s="37"/>
      <c r="N607" s="38"/>
      <c r="P607" s="40"/>
    </row>
    <row r="608" spans="2:22" s="40" customFormat="1" ht="17.25" customHeight="1" thickTop="1" x14ac:dyDescent="0.35">
      <c r="B608" s="41"/>
      <c r="C608" s="42"/>
      <c r="D608" s="43"/>
      <c r="E608" s="44"/>
      <c r="F608" s="44"/>
      <c r="G608" s="44"/>
      <c r="H608" s="44"/>
      <c r="I608" s="44"/>
      <c r="J608" s="45" t="s">
        <v>35</v>
      </c>
      <c r="K608" s="35"/>
      <c r="L608" s="46"/>
      <c r="M608" s="47"/>
      <c r="N608" s="48"/>
      <c r="O608" s="39"/>
      <c r="P608" s="39"/>
    </row>
    <row r="609" spans="2:22" s="40" customFormat="1" ht="17.25" customHeight="1" x14ac:dyDescent="0.35">
      <c r="B609" s="49"/>
      <c r="C609" s="50" t="s">
        <v>36</v>
      </c>
      <c r="D609" s="51"/>
      <c r="J609" s="52"/>
      <c r="K609" s="50"/>
      <c r="L609" s="53"/>
      <c r="M609" s="53"/>
      <c r="N609" s="48"/>
      <c r="O609" s="39"/>
      <c r="P609" s="39"/>
    </row>
    <row r="610" spans="2:22" s="39" customFormat="1" ht="17.25" customHeight="1" x14ac:dyDescent="0.35">
      <c r="B610" s="54"/>
      <c r="C610" s="50" t="s">
        <v>37</v>
      </c>
      <c r="D610" s="55"/>
      <c r="J610" s="56"/>
      <c r="K610" s="50"/>
      <c r="L610" s="53"/>
      <c r="M610" s="57"/>
    </row>
    <row r="611" spans="2:22" s="39" customFormat="1" ht="17.25" customHeight="1" x14ac:dyDescent="0.4">
      <c r="B611" s="54"/>
      <c r="C611" s="50" t="s">
        <v>38</v>
      </c>
      <c r="D611" s="55"/>
      <c r="J611" s="52"/>
      <c r="K611" s="58"/>
      <c r="L611" s="59"/>
      <c r="M611" s="57"/>
      <c r="N611" s="48"/>
    </row>
    <row r="612" spans="2:22" s="39" customFormat="1" ht="17.25" customHeight="1" x14ac:dyDescent="0.35">
      <c r="B612" s="54"/>
      <c r="C612" s="50" t="str">
        <f>+C545</f>
        <v xml:space="preserve">Dlamvuzo High School </v>
      </c>
      <c r="D612" s="55"/>
      <c r="J612" s="60" t="s">
        <v>39</v>
      </c>
      <c r="K612" s="50"/>
      <c r="L612" s="53"/>
      <c r="M612" s="57"/>
      <c r="N612" s="48"/>
    </row>
    <row r="613" spans="2:22" s="39" customFormat="1" ht="17.25" customHeight="1" x14ac:dyDescent="0.35">
      <c r="B613" s="54"/>
      <c r="C613" s="61" t="s">
        <v>238</v>
      </c>
      <c r="D613" s="55"/>
      <c r="J613" s="56" t="s">
        <v>41</v>
      </c>
      <c r="K613" s="50"/>
      <c r="L613" s="53"/>
      <c r="M613" s="57"/>
      <c r="N613" s="48"/>
    </row>
    <row r="614" spans="2:22" ht="18" x14ac:dyDescent="0.4">
      <c r="K614" s="6" t="s">
        <v>0</v>
      </c>
      <c r="N614" s="5"/>
    </row>
    <row r="615" spans="2:22" ht="18" x14ac:dyDescent="0.4">
      <c r="K615" s="6" t="s">
        <v>1157</v>
      </c>
      <c r="N615" s="5"/>
    </row>
    <row r="616" spans="2:22" ht="18" x14ac:dyDescent="0.4">
      <c r="K616" s="6" t="str">
        <f>+K549</f>
        <v>DLAMVUZO HIGH SCHOOL</v>
      </c>
      <c r="N616" s="5"/>
    </row>
    <row r="617" spans="2:22" s="7" customFormat="1" ht="18" x14ac:dyDescent="0.4">
      <c r="B617" s="8"/>
      <c r="C617" s="9"/>
      <c r="D617" s="10"/>
      <c r="E617" s="11"/>
      <c r="F617" s="11"/>
      <c r="G617" s="11"/>
      <c r="H617" s="11"/>
      <c r="I617" s="11"/>
      <c r="J617" s="12"/>
      <c r="K617" s="12"/>
      <c r="L617" s="11"/>
      <c r="M617" s="11"/>
      <c r="N617" s="5"/>
      <c r="O617" s="5"/>
      <c r="P617" s="5"/>
      <c r="Q617" s="5"/>
      <c r="R617" s="5"/>
      <c r="S617" s="5"/>
      <c r="T617" s="5"/>
      <c r="U617" s="5"/>
      <c r="V617" s="5"/>
    </row>
    <row r="618" spans="2:22" s="7" customFormat="1" ht="18" x14ac:dyDescent="0.4">
      <c r="B618" s="8" t="s">
        <v>2</v>
      </c>
      <c r="D618" s="10" t="s">
        <v>3</v>
      </c>
      <c r="E618" s="11" t="s">
        <v>4</v>
      </c>
      <c r="F618" s="11" t="s">
        <v>4</v>
      </c>
      <c r="G618" s="11" t="s">
        <v>4</v>
      </c>
      <c r="H618" s="11" t="s">
        <v>4</v>
      </c>
      <c r="I618" s="11" t="s">
        <v>4</v>
      </c>
      <c r="J618" s="12"/>
      <c r="K618" s="8" t="s">
        <v>5</v>
      </c>
      <c r="L618" s="13" t="s">
        <v>6</v>
      </c>
      <c r="M618" s="13" t="s">
        <v>7</v>
      </c>
      <c r="N618" s="5"/>
      <c r="O618" s="5"/>
      <c r="P618" s="5"/>
      <c r="Q618" s="5"/>
      <c r="R618" s="5"/>
      <c r="S618" s="5"/>
      <c r="T618" s="5"/>
      <c r="U618" s="5"/>
      <c r="V618" s="5"/>
    </row>
    <row r="619" spans="2:22" s="28" customFormat="1" ht="87.5" x14ac:dyDescent="0.35">
      <c r="B619" s="14"/>
      <c r="C619" s="25" t="s">
        <v>239</v>
      </c>
      <c r="D619" s="16"/>
      <c r="E619" s="4">
        <v>0</v>
      </c>
      <c r="F619" s="4"/>
      <c r="G619" s="4"/>
      <c r="H619" s="4"/>
      <c r="I619" s="4"/>
      <c r="J619" s="17"/>
      <c r="K619" s="17"/>
      <c r="L619" s="18"/>
      <c r="M619" s="19"/>
      <c r="N619" s="20"/>
      <c r="O619" s="5"/>
      <c r="P619" s="5"/>
      <c r="Q619" s="5"/>
      <c r="R619" s="5"/>
      <c r="S619" s="5"/>
      <c r="T619" s="5"/>
      <c r="U619" s="5"/>
      <c r="V619" s="5"/>
    </row>
    <row r="620" spans="2:22" s="28" customFormat="1" x14ac:dyDescent="0.35">
      <c r="B620" s="14"/>
      <c r="C620" s="25"/>
      <c r="D620" s="16"/>
      <c r="E620" s="4"/>
      <c r="F620" s="4"/>
      <c r="G620" s="4"/>
      <c r="H620" s="4"/>
      <c r="I620" s="4"/>
      <c r="J620" s="17"/>
      <c r="K620" s="17"/>
      <c r="L620" s="18"/>
      <c r="M620" s="19"/>
      <c r="N620" s="20"/>
      <c r="O620" s="5"/>
      <c r="P620" s="5"/>
      <c r="Q620" s="5"/>
      <c r="R620" s="5"/>
      <c r="S620" s="5"/>
      <c r="T620" s="5"/>
      <c r="U620" s="5"/>
      <c r="V620" s="5"/>
    </row>
    <row r="621" spans="2:22" s="28" customFormat="1" x14ac:dyDescent="0.35">
      <c r="B621" s="14"/>
      <c r="C621" s="25" t="s">
        <v>240</v>
      </c>
      <c r="D621" s="16"/>
      <c r="E621" s="4">
        <v>0</v>
      </c>
      <c r="F621" s="4"/>
      <c r="G621" s="4"/>
      <c r="H621" s="4"/>
      <c r="I621" s="4"/>
      <c r="J621" s="17"/>
      <c r="K621" s="17"/>
      <c r="L621" s="18"/>
      <c r="M621" s="19"/>
      <c r="N621" s="20"/>
      <c r="O621" s="5"/>
      <c r="P621" s="5"/>
      <c r="Q621" s="5"/>
      <c r="R621" s="5"/>
      <c r="S621" s="5"/>
      <c r="T621" s="5"/>
      <c r="U621" s="5"/>
      <c r="V621" s="5"/>
    </row>
    <row r="622" spans="2:22" s="28" customFormat="1" x14ac:dyDescent="0.35">
      <c r="B622" s="14"/>
      <c r="C622" s="25"/>
      <c r="D622" s="16"/>
      <c r="E622" s="4"/>
      <c r="F622" s="4"/>
      <c r="G622" s="4"/>
      <c r="H622" s="4"/>
      <c r="I622" s="4"/>
      <c r="J622" s="17"/>
      <c r="K622" s="17"/>
      <c r="L622" s="18"/>
      <c r="M622" s="19"/>
      <c r="N622" s="20"/>
      <c r="O622" s="5"/>
      <c r="P622" s="5"/>
      <c r="Q622" s="5"/>
      <c r="R622" s="5"/>
      <c r="S622" s="5"/>
      <c r="T622" s="5"/>
      <c r="U622" s="5"/>
      <c r="V622" s="5"/>
    </row>
    <row r="623" spans="2:22" s="28" customFormat="1" ht="70" x14ac:dyDescent="0.35">
      <c r="B623" s="14"/>
      <c r="C623" s="25" t="s">
        <v>241</v>
      </c>
      <c r="D623" s="16"/>
      <c r="E623" s="4">
        <v>0</v>
      </c>
      <c r="F623" s="4"/>
      <c r="G623" s="4"/>
      <c r="H623" s="4"/>
      <c r="I623" s="4"/>
      <c r="J623" s="17"/>
      <c r="K623" s="17"/>
      <c r="L623" s="18"/>
      <c r="M623" s="19"/>
      <c r="N623" s="20"/>
      <c r="O623" s="5"/>
      <c r="P623" s="5"/>
      <c r="Q623" s="5"/>
      <c r="R623" s="5"/>
      <c r="S623" s="5"/>
      <c r="T623" s="5"/>
      <c r="U623" s="5"/>
      <c r="V623" s="5"/>
    </row>
    <row r="624" spans="2:22" s="28" customFormat="1" x14ac:dyDescent="0.35">
      <c r="B624" s="14"/>
      <c r="C624" s="25"/>
      <c r="D624" s="16"/>
      <c r="E624" s="4"/>
      <c r="F624" s="4"/>
      <c r="G624" s="4"/>
      <c r="H624" s="4"/>
      <c r="I624" s="4"/>
      <c r="J624" s="17"/>
      <c r="K624" s="17"/>
      <c r="L624" s="18"/>
      <c r="M624" s="19"/>
      <c r="N624" s="20"/>
      <c r="O624" s="5"/>
      <c r="P624" s="5"/>
      <c r="Q624" s="5"/>
      <c r="R624" s="5"/>
      <c r="S624" s="5"/>
      <c r="T624" s="5"/>
      <c r="U624" s="5"/>
      <c r="V624" s="5"/>
    </row>
    <row r="625" spans="2:22" s="28" customFormat="1" ht="42.75" customHeight="1" x14ac:dyDescent="0.35">
      <c r="B625" s="14"/>
      <c r="C625" s="25" t="s">
        <v>242</v>
      </c>
      <c r="D625" s="16"/>
      <c r="E625" s="4">
        <v>0</v>
      </c>
      <c r="F625" s="4"/>
      <c r="G625" s="4"/>
      <c r="H625" s="4"/>
      <c r="I625" s="4"/>
      <c r="J625" s="17"/>
      <c r="K625" s="17"/>
      <c r="L625" s="18"/>
      <c r="M625" s="19"/>
      <c r="N625" s="20"/>
      <c r="O625" s="5"/>
      <c r="P625" s="5"/>
      <c r="Q625" s="5"/>
      <c r="R625" s="5"/>
      <c r="S625" s="5"/>
      <c r="T625" s="5"/>
      <c r="U625" s="5"/>
      <c r="V625" s="5"/>
    </row>
    <row r="626" spans="2:22" s="28" customFormat="1" x14ac:dyDescent="0.35">
      <c r="B626" s="14"/>
      <c r="C626" s="25"/>
      <c r="D626" s="16"/>
      <c r="E626" s="4"/>
      <c r="F626" s="4"/>
      <c r="G626" s="4"/>
      <c r="H626" s="4"/>
      <c r="I626" s="4"/>
      <c r="J626" s="17"/>
      <c r="K626" s="17"/>
      <c r="L626" s="18"/>
      <c r="M626" s="19"/>
      <c r="N626" s="20"/>
      <c r="O626" s="5"/>
      <c r="P626" s="5"/>
      <c r="Q626" s="5"/>
      <c r="R626" s="5"/>
      <c r="S626" s="5"/>
      <c r="T626" s="5"/>
      <c r="U626" s="5"/>
      <c r="V626" s="5"/>
    </row>
    <row r="627" spans="2:22" s="28" customFormat="1" ht="61.5" customHeight="1" x14ac:dyDescent="0.35">
      <c r="B627" s="14"/>
      <c r="C627" s="25" t="s">
        <v>243</v>
      </c>
      <c r="D627" s="16"/>
      <c r="E627" s="4">
        <v>0</v>
      </c>
      <c r="F627" s="4"/>
      <c r="G627" s="4"/>
      <c r="H627" s="4"/>
      <c r="I627" s="4"/>
      <c r="J627" s="17"/>
      <c r="K627" s="17"/>
      <c r="L627" s="18"/>
      <c r="M627" s="19"/>
      <c r="N627" s="20"/>
      <c r="O627" s="5"/>
      <c r="P627" s="5"/>
      <c r="Q627" s="5"/>
      <c r="R627" s="5"/>
      <c r="S627" s="5"/>
      <c r="T627" s="5"/>
      <c r="U627" s="5"/>
      <c r="V627" s="5"/>
    </row>
    <row r="628" spans="2:22" s="28" customFormat="1" x14ac:dyDescent="0.35">
      <c r="B628" s="14"/>
      <c r="C628" s="25"/>
      <c r="D628" s="16"/>
      <c r="E628" s="4"/>
      <c r="F628" s="4"/>
      <c r="G628" s="4"/>
      <c r="H628" s="4"/>
      <c r="I628" s="4"/>
      <c r="J628" s="17"/>
      <c r="K628" s="17"/>
      <c r="L628" s="18"/>
      <c r="M628" s="19"/>
      <c r="N628" s="20"/>
      <c r="O628" s="5"/>
      <c r="P628" s="5"/>
      <c r="Q628" s="5"/>
      <c r="R628" s="5"/>
      <c r="S628" s="5"/>
      <c r="T628" s="5"/>
      <c r="U628" s="5"/>
      <c r="V628" s="5"/>
    </row>
    <row r="629" spans="2:22" s="28" customFormat="1" ht="51.75" customHeight="1" x14ac:dyDescent="0.35">
      <c r="B629" s="14"/>
      <c r="C629" s="25" t="s">
        <v>244</v>
      </c>
      <c r="D629" s="16"/>
      <c r="E629" s="4">
        <v>0</v>
      </c>
      <c r="F629" s="4"/>
      <c r="G629" s="4"/>
      <c r="H629" s="4"/>
      <c r="I629" s="4"/>
      <c r="J629" s="17"/>
      <c r="K629" s="17"/>
      <c r="L629" s="18"/>
      <c r="M629" s="19"/>
      <c r="N629" s="20"/>
      <c r="O629" s="5"/>
      <c r="P629" s="5"/>
      <c r="Q629" s="5"/>
      <c r="R629" s="5"/>
      <c r="S629" s="5"/>
      <c r="T629" s="5"/>
      <c r="U629" s="5"/>
      <c r="V629" s="5"/>
    </row>
    <row r="630" spans="2:22" s="28" customFormat="1" x14ac:dyDescent="0.35">
      <c r="B630" s="14"/>
      <c r="C630" s="25"/>
      <c r="D630" s="16"/>
      <c r="E630" s="4"/>
      <c r="F630" s="4"/>
      <c r="G630" s="4"/>
      <c r="H630" s="4"/>
      <c r="I630" s="4"/>
      <c r="J630" s="17"/>
      <c r="K630" s="17"/>
      <c r="L630" s="18"/>
      <c r="M630" s="19"/>
      <c r="N630" s="20"/>
      <c r="O630" s="5"/>
      <c r="P630" s="5"/>
      <c r="Q630" s="5"/>
      <c r="R630" s="5"/>
      <c r="S630" s="5"/>
      <c r="T630" s="5"/>
      <c r="U630" s="5"/>
      <c r="V630" s="5"/>
    </row>
    <row r="631" spans="2:22" s="28" customFormat="1" ht="93" customHeight="1" x14ac:dyDescent="0.35">
      <c r="B631" s="14"/>
      <c r="C631" s="25" t="s">
        <v>245</v>
      </c>
      <c r="D631" s="16"/>
      <c r="E631" s="4">
        <v>0</v>
      </c>
      <c r="F631" s="4"/>
      <c r="G631" s="4"/>
      <c r="H631" s="4"/>
      <c r="I631" s="4"/>
      <c r="J631" s="17"/>
      <c r="K631" s="17"/>
      <c r="L631" s="18"/>
      <c r="M631" s="19"/>
      <c r="N631" s="20"/>
      <c r="O631" s="5"/>
      <c r="P631" s="5"/>
      <c r="Q631" s="5"/>
      <c r="R631" s="5"/>
      <c r="S631" s="5"/>
      <c r="T631" s="5"/>
      <c r="U631" s="5"/>
      <c r="V631" s="5"/>
    </row>
    <row r="632" spans="2:22" s="28" customFormat="1" x14ac:dyDescent="0.35">
      <c r="B632" s="14"/>
      <c r="C632" s="25"/>
      <c r="D632" s="16"/>
      <c r="E632" s="4"/>
      <c r="F632" s="4"/>
      <c r="G632" s="4"/>
      <c r="H632" s="4"/>
      <c r="I632" s="4"/>
      <c r="J632" s="17"/>
      <c r="K632" s="17"/>
      <c r="L632" s="18"/>
      <c r="M632" s="19"/>
      <c r="N632" s="20"/>
      <c r="O632" s="5"/>
      <c r="P632" s="5"/>
      <c r="Q632" s="5"/>
      <c r="R632" s="5"/>
      <c r="S632" s="5"/>
      <c r="T632" s="5"/>
      <c r="U632" s="5"/>
      <c r="V632" s="5"/>
    </row>
    <row r="633" spans="2:22" s="28" customFormat="1" x14ac:dyDescent="0.35">
      <c r="B633" s="14"/>
      <c r="C633" s="25" t="s">
        <v>246</v>
      </c>
      <c r="D633" s="16"/>
      <c r="E633" s="4">
        <v>0</v>
      </c>
      <c r="F633" s="4"/>
      <c r="G633" s="4"/>
      <c r="H633" s="4"/>
      <c r="I633" s="4"/>
      <c r="J633" s="17"/>
      <c r="K633" s="17"/>
      <c r="L633" s="18"/>
      <c r="M633" s="19"/>
      <c r="N633" s="20"/>
      <c r="O633" s="5"/>
      <c r="P633" s="5"/>
      <c r="Q633" s="5"/>
      <c r="R633" s="5"/>
      <c r="S633" s="5"/>
      <c r="T633" s="5"/>
      <c r="U633" s="5"/>
      <c r="V633" s="5"/>
    </row>
    <row r="634" spans="2:22" s="28" customFormat="1" x14ac:dyDescent="0.35">
      <c r="B634" s="14"/>
      <c r="C634" s="25"/>
      <c r="D634" s="16"/>
      <c r="E634" s="4"/>
      <c r="F634" s="4"/>
      <c r="G634" s="4"/>
      <c r="H634" s="4"/>
      <c r="I634" s="4"/>
      <c r="J634" s="17"/>
      <c r="K634" s="17"/>
      <c r="L634" s="18"/>
      <c r="M634" s="19"/>
      <c r="N634" s="20"/>
      <c r="O634" s="5"/>
      <c r="P634" s="5"/>
      <c r="Q634" s="5"/>
      <c r="R634" s="5"/>
      <c r="S634" s="5"/>
      <c r="T634" s="5"/>
      <c r="U634" s="5"/>
      <c r="V634" s="5"/>
    </row>
    <row r="635" spans="2:22" s="28" customFormat="1" x14ac:dyDescent="0.35">
      <c r="B635" s="14"/>
      <c r="C635" s="25" t="s">
        <v>247</v>
      </c>
      <c r="D635" s="16"/>
      <c r="E635" s="4">
        <v>0</v>
      </c>
      <c r="F635" s="4"/>
      <c r="G635" s="4"/>
      <c r="H635" s="4"/>
      <c r="I635" s="4"/>
      <c r="J635" s="17"/>
      <c r="K635" s="17"/>
      <c r="L635" s="18"/>
      <c r="M635" s="19"/>
      <c r="N635" s="20"/>
      <c r="O635" s="5"/>
      <c r="P635" s="5"/>
      <c r="Q635" s="5"/>
      <c r="R635" s="5"/>
      <c r="S635" s="5"/>
      <c r="T635" s="5"/>
      <c r="U635" s="5"/>
      <c r="V635" s="5"/>
    </row>
    <row r="636" spans="2:22" s="28" customFormat="1" x14ac:dyDescent="0.35">
      <c r="B636" s="14"/>
      <c r="C636" s="25" t="s">
        <v>248</v>
      </c>
      <c r="D636" s="16"/>
      <c r="E636" s="4"/>
      <c r="F636" s="4"/>
      <c r="G636" s="4"/>
      <c r="H636" s="4"/>
      <c r="I636" s="4"/>
      <c r="J636" s="17"/>
      <c r="K636" s="17"/>
      <c r="L636" s="18"/>
      <c r="M636" s="19"/>
      <c r="N636" s="20"/>
      <c r="O636" s="5"/>
      <c r="P636" s="5"/>
      <c r="Q636" s="5"/>
      <c r="R636" s="5"/>
      <c r="S636" s="5"/>
      <c r="T636" s="5"/>
      <c r="U636" s="5"/>
      <c r="V636" s="5"/>
    </row>
    <row r="637" spans="2:22" s="28" customFormat="1" x14ac:dyDescent="0.35">
      <c r="B637" s="14"/>
      <c r="C637" s="25"/>
      <c r="D637" s="16"/>
      <c r="E637" s="4"/>
      <c r="F637" s="4"/>
      <c r="G637" s="4"/>
      <c r="H637" s="4"/>
      <c r="I637" s="4"/>
      <c r="J637" s="17"/>
      <c r="K637" s="17"/>
      <c r="L637" s="18"/>
      <c r="M637" s="19"/>
      <c r="N637" s="20"/>
      <c r="O637" s="5"/>
      <c r="P637" s="5"/>
      <c r="Q637" s="5"/>
      <c r="R637" s="5"/>
      <c r="S637" s="5"/>
      <c r="T637" s="5"/>
      <c r="U637" s="5"/>
      <c r="V637" s="5"/>
    </row>
    <row r="638" spans="2:22" s="28" customFormat="1" x14ac:dyDescent="0.35">
      <c r="B638" s="14"/>
      <c r="C638" s="25" t="s">
        <v>56</v>
      </c>
      <c r="D638" s="16"/>
      <c r="E638" s="4"/>
      <c r="F638" s="4"/>
      <c r="G638" s="4"/>
      <c r="H638" s="4"/>
      <c r="I638" s="4"/>
      <c r="J638" s="17"/>
      <c r="K638" s="17"/>
      <c r="L638" s="18"/>
      <c r="M638" s="19"/>
      <c r="N638" s="20"/>
      <c r="O638" s="5"/>
      <c r="P638" s="5"/>
      <c r="Q638" s="5"/>
      <c r="R638" s="5"/>
      <c r="S638" s="5"/>
      <c r="T638" s="5"/>
      <c r="U638" s="5"/>
      <c r="V638" s="5"/>
    </row>
    <row r="639" spans="2:22" s="28" customFormat="1" x14ac:dyDescent="0.35">
      <c r="B639" s="14"/>
      <c r="C639" s="25" t="s">
        <v>58</v>
      </c>
      <c r="D639" s="16"/>
      <c r="E639" s="4"/>
      <c r="F639" s="4"/>
      <c r="G639" s="4"/>
      <c r="H639" s="4"/>
      <c r="I639" s="4"/>
      <c r="J639" s="17"/>
      <c r="K639" s="17"/>
      <c r="L639" s="18"/>
      <c r="M639" s="19"/>
      <c r="N639" s="20"/>
      <c r="O639" s="5"/>
      <c r="P639" s="5"/>
      <c r="Q639" s="5"/>
      <c r="R639" s="5"/>
      <c r="S639" s="5"/>
      <c r="T639" s="5"/>
      <c r="U639" s="5"/>
      <c r="V639" s="5"/>
    </row>
    <row r="640" spans="2:22" x14ac:dyDescent="0.35">
      <c r="B640" s="14"/>
      <c r="C640" s="25"/>
      <c r="D640" s="77" t="s">
        <v>57</v>
      </c>
      <c r="J640" s="17"/>
      <c r="K640" s="17"/>
      <c r="L640" s="18"/>
      <c r="M640" s="19"/>
    </row>
    <row r="641" spans="2:13" ht="18" x14ac:dyDescent="0.4">
      <c r="B641" s="78"/>
      <c r="C641" s="24" t="s">
        <v>249</v>
      </c>
      <c r="D641" s="16"/>
      <c r="E641" s="17"/>
      <c r="J641" s="17"/>
      <c r="K641" s="17"/>
      <c r="L641" s="18"/>
      <c r="M641" s="19"/>
    </row>
    <row r="642" spans="2:13" x14ac:dyDescent="0.35">
      <c r="B642" s="14"/>
      <c r="C642" s="25"/>
      <c r="D642" s="16"/>
      <c r="J642" s="17"/>
      <c r="K642" s="17"/>
      <c r="L642" s="18"/>
      <c r="M642" s="19"/>
    </row>
    <row r="643" spans="2:13" x14ac:dyDescent="0.35">
      <c r="B643" s="14">
        <v>32</v>
      </c>
      <c r="C643" s="25" t="s">
        <v>250</v>
      </c>
      <c r="D643" s="16"/>
      <c r="J643" s="17"/>
      <c r="K643" s="17"/>
      <c r="L643" s="18"/>
      <c r="M643" s="19"/>
    </row>
    <row r="644" spans="2:13" x14ac:dyDescent="0.35">
      <c r="B644" s="14"/>
      <c r="C644" s="25"/>
      <c r="D644" s="16"/>
      <c r="J644" s="17"/>
      <c r="K644" s="17"/>
      <c r="L644" s="18"/>
      <c r="M644" s="19"/>
    </row>
    <row r="645" spans="2:13" ht="35" x14ac:dyDescent="0.35">
      <c r="B645" s="14"/>
      <c r="C645" s="25" t="s">
        <v>251</v>
      </c>
      <c r="D645" s="16"/>
      <c r="J645" s="17"/>
      <c r="K645" s="17"/>
      <c r="L645" s="18"/>
      <c r="M645" s="19"/>
    </row>
    <row r="646" spans="2:13" x14ac:dyDescent="0.35">
      <c r="B646" s="14"/>
      <c r="C646" s="25"/>
      <c r="D646" s="16"/>
      <c r="J646" s="17"/>
      <c r="K646" s="17"/>
      <c r="L646" s="18"/>
      <c r="M646" s="19"/>
    </row>
    <row r="647" spans="2:13" x14ac:dyDescent="0.35">
      <c r="B647" s="14"/>
      <c r="C647" s="25" t="s">
        <v>252</v>
      </c>
      <c r="D647" s="16"/>
      <c r="J647" s="17"/>
      <c r="K647" s="17"/>
      <c r="L647" s="18"/>
      <c r="M647" s="19"/>
    </row>
    <row r="648" spans="2:13" x14ac:dyDescent="0.35">
      <c r="B648" s="14"/>
      <c r="C648" s="25"/>
      <c r="D648" s="16"/>
      <c r="J648" s="17"/>
      <c r="K648" s="17"/>
      <c r="L648" s="18"/>
      <c r="M648" s="19"/>
    </row>
    <row r="649" spans="2:13" ht="30.75" customHeight="1" x14ac:dyDescent="0.35">
      <c r="B649" s="14"/>
      <c r="C649" s="25" t="s">
        <v>56</v>
      </c>
      <c r="D649" s="16"/>
      <c r="J649" s="17"/>
      <c r="K649" s="17"/>
      <c r="L649" s="18"/>
      <c r="M649" s="19"/>
    </row>
    <row r="650" spans="2:13" x14ac:dyDescent="0.35">
      <c r="B650" s="14"/>
      <c r="C650" s="25" t="s">
        <v>58</v>
      </c>
      <c r="D650" s="77" t="s">
        <v>57</v>
      </c>
      <c r="J650" s="17"/>
      <c r="K650" s="17"/>
      <c r="L650" s="18"/>
      <c r="M650" s="19"/>
    </row>
    <row r="651" spans="2:13" x14ac:dyDescent="0.35">
      <c r="B651" s="14"/>
      <c r="C651" s="25"/>
      <c r="D651" s="16"/>
      <c r="J651" s="17"/>
      <c r="K651" s="17"/>
      <c r="L651" s="18"/>
      <c r="M651" s="19"/>
    </row>
    <row r="652" spans="2:13" ht="18" x14ac:dyDescent="0.4">
      <c r="B652" s="78"/>
      <c r="C652" s="24" t="s">
        <v>253</v>
      </c>
      <c r="D652" s="16"/>
      <c r="J652" s="17"/>
      <c r="K652" s="17"/>
      <c r="L652" s="18"/>
      <c r="M652" s="19"/>
    </row>
    <row r="653" spans="2:13" x14ac:dyDescent="0.35">
      <c r="B653" s="14"/>
      <c r="C653" s="25"/>
      <c r="D653" s="16"/>
      <c r="J653" s="17"/>
      <c r="K653" s="17"/>
      <c r="L653" s="18"/>
      <c r="M653" s="19"/>
    </row>
    <row r="654" spans="2:13" x14ac:dyDescent="0.35">
      <c r="B654" s="14">
        <v>33</v>
      </c>
      <c r="C654" s="25" t="s">
        <v>254</v>
      </c>
      <c r="D654" s="16"/>
      <c r="J654" s="17"/>
      <c r="K654" s="17"/>
      <c r="L654" s="18"/>
      <c r="M654" s="19"/>
    </row>
    <row r="655" spans="2:13" x14ac:dyDescent="0.35">
      <c r="B655" s="14"/>
      <c r="C655" s="25"/>
      <c r="D655" s="16"/>
      <c r="J655" s="17"/>
      <c r="K655" s="17"/>
      <c r="L655" s="18"/>
      <c r="M655" s="19"/>
    </row>
    <row r="656" spans="2:13" ht="23.25" customHeight="1" x14ac:dyDescent="0.35">
      <c r="B656" s="14"/>
      <c r="C656" s="25" t="s">
        <v>255</v>
      </c>
      <c r="D656" s="16"/>
      <c r="J656" s="17"/>
      <c r="K656" s="17"/>
      <c r="L656" s="18"/>
      <c r="M656" s="19"/>
    </row>
    <row r="657" spans="2:22" x14ac:dyDescent="0.35">
      <c r="B657" s="14"/>
      <c r="C657" s="25" t="s">
        <v>58</v>
      </c>
      <c r="D657" s="77" t="s">
        <v>57</v>
      </c>
      <c r="J657" s="17"/>
      <c r="K657" s="17"/>
      <c r="L657" s="18"/>
      <c r="M657" s="19"/>
    </row>
    <row r="658" spans="2:22" x14ac:dyDescent="0.35">
      <c r="B658" s="14"/>
      <c r="C658" s="25"/>
      <c r="D658" s="77"/>
      <c r="J658" s="17"/>
      <c r="K658" s="17"/>
      <c r="L658" s="18"/>
      <c r="M658" s="19"/>
    </row>
    <row r="659" spans="2:22" x14ac:dyDescent="0.35">
      <c r="B659" s="14"/>
      <c r="C659" s="25"/>
      <c r="D659" s="77"/>
      <c r="J659" s="17"/>
      <c r="K659" s="17"/>
      <c r="L659" s="18"/>
      <c r="M659" s="19"/>
    </row>
    <row r="660" spans="2:22" x14ac:dyDescent="0.35">
      <c r="B660" s="14"/>
      <c r="C660" s="25"/>
      <c r="D660" s="77"/>
      <c r="J660" s="17"/>
      <c r="K660" s="17"/>
      <c r="L660" s="18"/>
      <c r="M660" s="19"/>
    </row>
    <row r="661" spans="2:22" x14ac:dyDescent="0.35">
      <c r="B661" s="14"/>
      <c r="C661" s="25"/>
      <c r="D661" s="77"/>
      <c r="J661" s="17"/>
      <c r="K661" s="17"/>
      <c r="L661" s="18"/>
      <c r="M661" s="19"/>
    </row>
    <row r="662" spans="2:22" x14ac:dyDescent="0.35">
      <c r="B662" s="14"/>
      <c r="C662" s="25"/>
      <c r="D662" s="77"/>
      <c r="J662" s="17"/>
      <c r="K662" s="17"/>
      <c r="L662" s="18"/>
      <c r="M662" s="19"/>
    </row>
    <row r="663" spans="2:22" x14ac:dyDescent="0.35">
      <c r="B663" s="14"/>
      <c r="C663" s="25"/>
      <c r="D663" s="77"/>
      <c r="J663" s="17"/>
      <c r="K663" s="17"/>
      <c r="L663" s="18"/>
      <c r="M663" s="19"/>
    </row>
    <row r="664" spans="2:22" x14ac:dyDescent="0.35">
      <c r="B664" s="14"/>
      <c r="C664" s="25"/>
      <c r="D664" s="77"/>
      <c r="J664" s="17"/>
      <c r="K664" s="17"/>
      <c r="L664" s="18"/>
      <c r="M664" s="19"/>
    </row>
    <row r="665" spans="2:22" x14ac:dyDescent="0.35">
      <c r="B665" s="14"/>
      <c r="C665" s="25"/>
      <c r="D665" s="16"/>
      <c r="J665" s="17"/>
      <c r="K665" s="17"/>
      <c r="L665" s="18"/>
      <c r="M665" s="19"/>
    </row>
    <row r="666" spans="2:22" s="28" customFormat="1" x14ac:dyDescent="0.35">
      <c r="B666" s="14"/>
      <c r="C666" s="25"/>
      <c r="D666" s="16"/>
      <c r="E666" s="4"/>
      <c r="F666" s="4"/>
      <c r="G666" s="4"/>
      <c r="H666" s="4"/>
      <c r="I666" s="4"/>
      <c r="J666" s="17"/>
      <c r="K666" s="17"/>
      <c r="L666" s="18"/>
      <c r="M666" s="19"/>
      <c r="N666" s="20"/>
      <c r="O666" s="5"/>
      <c r="P666" s="5"/>
      <c r="Q666" s="5"/>
      <c r="R666" s="5"/>
      <c r="S666" s="5"/>
      <c r="T666" s="5"/>
      <c r="U666" s="5"/>
      <c r="V666" s="5"/>
    </row>
    <row r="667" spans="2:22" s="39" customFormat="1" ht="39.75" customHeight="1" thickBot="1" x14ac:dyDescent="0.45">
      <c r="B667" s="30"/>
      <c r="C667" s="31"/>
      <c r="D667" s="32"/>
      <c r="E667" s="33"/>
      <c r="F667" s="33"/>
      <c r="G667" s="33"/>
      <c r="H667" s="33"/>
      <c r="I667" s="33"/>
      <c r="J667" s="34"/>
      <c r="K667" s="35"/>
      <c r="L667" s="36" t="s">
        <v>34</v>
      </c>
      <c r="M667" s="37"/>
      <c r="N667" s="38"/>
      <c r="P667" s="40"/>
    </row>
    <row r="668" spans="2:22" s="40" customFormat="1" ht="17.25" customHeight="1" thickTop="1" x14ac:dyDescent="0.35">
      <c r="B668" s="41"/>
      <c r="C668" s="42"/>
      <c r="D668" s="43"/>
      <c r="E668" s="44"/>
      <c r="F668" s="44"/>
      <c r="G668" s="44"/>
      <c r="H668" s="44"/>
      <c r="I668" s="44"/>
      <c r="J668" s="45" t="s">
        <v>35</v>
      </c>
      <c r="K668" s="35"/>
      <c r="L668" s="46"/>
      <c r="M668" s="47"/>
      <c r="N668" s="48"/>
      <c r="O668" s="39"/>
      <c r="P668" s="39"/>
    </row>
    <row r="669" spans="2:22" s="40" customFormat="1" ht="17.25" customHeight="1" x14ac:dyDescent="0.35">
      <c r="B669" s="49"/>
      <c r="C669" s="50" t="s">
        <v>36</v>
      </c>
      <c r="D669" s="51"/>
      <c r="J669" s="52"/>
      <c r="K669" s="50"/>
      <c r="L669" s="53"/>
      <c r="M669" s="53"/>
      <c r="N669" s="48"/>
      <c r="O669" s="39"/>
      <c r="P669" s="39"/>
    </row>
    <row r="670" spans="2:22" s="39" customFormat="1" ht="17.25" customHeight="1" x14ac:dyDescent="0.35">
      <c r="B670" s="54"/>
      <c r="C670" s="50" t="s">
        <v>37</v>
      </c>
      <c r="D670" s="55"/>
      <c r="J670" s="56"/>
      <c r="K670" s="50"/>
      <c r="L670" s="53"/>
      <c r="M670" s="57"/>
    </row>
    <row r="671" spans="2:22" s="39" customFormat="1" ht="17.25" customHeight="1" x14ac:dyDescent="0.4">
      <c r="B671" s="54"/>
      <c r="C671" s="50" t="s">
        <v>38</v>
      </c>
      <c r="D671" s="55"/>
      <c r="J671" s="52"/>
      <c r="K671" s="58"/>
      <c r="L671" s="59"/>
      <c r="M671" s="57"/>
      <c r="N671" s="48"/>
    </row>
    <row r="672" spans="2:22" s="39" customFormat="1" ht="17.25" customHeight="1" x14ac:dyDescent="0.35">
      <c r="B672" s="54"/>
      <c r="C672" s="50" t="str">
        <f>+C612</f>
        <v xml:space="preserve">Dlamvuzo High School </v>
      </c>
      <c r="D672" s="55"/>
      <c r="J672" s="60" t="s">
        <v>39</v>
      </c>
      <c r="K672" s="50"/>
      <c r="L672" s="53"/>
      <c r="M672" s="57"/>
      <c r="N672" s="48"/>
    </row>
    <row r="673" spans="2:22" s="39" customFormat="1" ht="17.25" customHeight="1" x14ac:dyDescent="0.35">
      <c r="B673" s="54"/>
      <c r="C673" s="61" t="s">
        <v>256</v>
      </c>
      <c r="D673" s="55"/>
      <c r="J673" s="56" t="s">
        <v>41</v>
      </c>
      <c r="K673" s="50"/>
      <c r="L673" s="53"/>
      <c r="M673" s="57"/>
      <c r="N673" s="48"/>
    </row>
    <row r="674" spans="2:22" ht="18" x14ac:dyDescent="0.4">
      <c r="K674" s="6" t="s">
        <v>0</v>
      </c>
      <c r="N674" s="5"/>
    </row>
    <row r="675" spans="2:22" ht="18" x14ac:dyDescent="0.4">
      <c r="K675" s="6" t="s">
        <v>1157</v>
      </c>
      <c r="N675" s="5"/>
    </row>
    <row r="676" spans="2:22" ht="18" x14ac:dyDescent="0.4">
      <c r="K676" s="6" t="str">
        <f>+K616</f>
        <v>DLAMVUZO HIGH SCHOOL</v>
      </c>
      <c r="N676" s="5"/>
    </row>
    <row r="677" spans="2:22" s="7" customFormat="1" ht="18" x14ac:dyDescent="0.4">
      <c r="B677" s="8"/>
      <c r="C677" s="9"/>
      <c r="D677" s="10"/>
      <c r="E677" s="11"/>
      <c r="F677" s="11"/>
      <c r="G677" s="11"/>
      <c r="H677" s="11"/>
      <c r="I677" s="11"/>
      <c r="J677" s="12"/>
      <c r="K677" s="12"/>
      <c r="L677" s="11"/>
      <c r="M677" s="11"/>
      <c r="N677" s="5"/>
      <c r="O677" s="5"/>
      <c r="P677" s="5"/>
      <c r="Q677" s="5"/>
      <c r="R677" s="5"/>
      <c r="S677" s="5"/>
      <c r="T677" s="5"/>
      <c r="U677" s="5"/>
      <c r="V677" s="5"/>
    </row>
    <row r="678" spans="2:22" s="7" customFormat="1" ht="18" x14ac:dyDescent="0.4">
      <c r="B678" s="8" t="s">
        <v>2</v>
      </c>
      <c r="D678" s="10" t="s">
        <v>3</v>
      </c>
      <c r="E678" s="11" t="s">
        <v>4</v>
      </c>
      <c r="F678" s="11" t="s">
        <v>4</v>
      </c>
      <c r="G678" s="11" t="s">
        <v>4</v>
      </c>
      <c r="H678" s="11" t="s">
        <v>4</v>
      </c>
      <c r="I678" s="11" t="s">
        <v>4</v>
      </c>
      <c r="J678" s="12"/>
      <c r="K678" s="8" t="s">
        <v>5</v>
      </c>
      <c r="L678" s="13" t="s">
        <v>6</v>
      </c>
      <c r="M678" s="13" t="s">
        <v>7</v>
      </c>
      <c r="N678" s="5"/>
      <c r="O678" s="5"/>
      <c r="P678" s="5"/>
      <c r="Q678" s="5"/>
      <c r="R678" s="5"/>
      <c r="S678" s="5"/>
      <c r="T678" s="5"/>
      <c r="U678" s="5"/>
      <c r="V678" s="5"/>
    </row>
    <row r="679" spans="2:22" ht="18" x14ac:dyDescent="0.4">
      <c r="B679" s="78"/>
      <c r="C679" s="24" t="s">
        <v>257</v>
      </c>
      <c r="D679" s="16"/>
      <c r="E679" s="4" t="s">
        <v>57</v>
      </c>
      <c r="J679" s="17"/>
      <c r="K679" s="17"/>
      <c r="L679" s="18"/>
      <c r="M679" s="19"/>
    </row>
    <row r="680" spans="2:22" x14ac:dyDescent="0.35">
      <c r="B680" s="14"/>
      <c r="C680" s="25"/>
      <c r="D680" s="16"/>
      <c r="J680" s="17"/>
      <c r="K680" s="17"/>
      <c r="L680" s="18"/>
      <c r="M680" s="19"/>
    </row>
    <row r="681" spans="2:22" x14ac:dyDescent="0.35">
      <c r="B681" s="14">
        <v>34</v>
      </c>
      <c r="C681" s="25" t="s">
        <v>258</v>
      </c>
      <c r="D681" s="16"/>
      <c r="J681" s="17"/>
      <c r="K681" s="17"/>
      <c r="L681" s="18"/>
      <c r="M681" s="19"/>
    </row>
    <row r="682" spans="2:22" x14ac:dyDescent="0.35">
      <c r="B682" s="14"/>
      <c r="C682" s="25"/>
      <c r="D682" s="16"/>
      <c r="J682" s="17"/>
      <c r="K682" s="17"/>
      <c r="L682" s="18"/>
      <c r="M682" s="19"/>
    </row>
    <row r="683" spans="2:22" ht="23.25" customHeight="1" x14ac:dyDescent="0.35">
      <c r="B683" s="14"/>
      <c r="C683" s="25" t="s">
        <v>259</v>
      </c>
      <c r="D683" s="16"/>
      <c r="J683" s="17"/>
      <c r="K683" s="17"/>
      <c r="L683" s="18"/>
      <c r="M683" s="19"/>
    </row>
    <row r="684" spans="2:22" x14ac:dyDescent="0.35">
      <c r="B684" s="14"/>
      <c r="C684" s="25"/>
      <c r="D684" s="16"/>
      <c r="J684" s="17"/>
      <c r="K684" s="17"/>
      <c r="L684" s="18"/>
      <c r="M684" s="19"/>
    </row>
    <row r="685" spans="2:22" ht="21.75" customHeight="1" x14ac:dyDescent="0.35">
      <c r="B685" s="14"/>
      <c r="C685" s="25" t="s">
        <v>260</v>
      </c>
      <c r="D685" s="16"/>
      <c r="J685" s="17"/>
      <c r="K685" s="17"/>
      <c r="L685" s="18"/>
      <c r="M685" s="19"/>
    </row>
    <row r="686" spans="2:22" x14ac:dyDescent="0.35">
      <c r="B686" s="14"/>
      <c r="C686" s="25"/>
      <c r="D686" s="16"/>
      <c r="J686" s="17"/>
      <c r="K686" s="17"/>
      <c r="L686" s="18"/>
      <c r="M686" s="19"/>
    </row>
    <row r="687" spans="2:22" ht="74.25" customHeight="1" x14ac:dyDescent="0.35">
      <c r="B687" s="14"/>
      <c r="C687" s="25" t="s">
        <v>261</v>
      </c>
      <c r="D687" s="16"/>
      <c r="J687" s="17"/>
      <c r="K687" s="17"/>
      <c r="L687" s="18"/>
      <c r="M687" s="19"/>
    </row>
    <row r="688" spans="2:22" x14ac:dyDescent="0.35">
      <c r="B688" s="14"/>
      <c r="C688" s="25"/>
      <c r="D688" s="16"/>
      <c r="J688" s="17"/>
      <c r="K688" s="17"/>
      <c r="L688" s="18"/>
      <c r="M688" s="19"/>
    </row>
    <row r="689" spans="2:13" ht="82.5" customHeight="1" x14ac:dyDescent="0.35">
      <c r="B689" s="14"/>
      <c r="C689" s="25" t="s">
        <v>262</v>
      </c>
      <c r="D689" s="16"/>
      <c r="J689" s="17"/>
      <c r="K689" s="17"/>
      <c r="L689" s="18"/>
      <c r="M689" s="19"/>
    </row>
    <row r="690" spans="2:13" x14ac:dyDescent="0.35">
      <c r="B690" s="14"/>
      <c r="C690" s="25" t="s">
        <v>56</v>
      </c>
      <c r="D690" s="16"/>
      <c r="J690" s="17"/>
      <c r="K690" s="17"/>
      <c r="L690" s="18"/>
      <c r="M690" s="19"/>
    </row>
    <row r="691" spans="2:13" x14ac:dyDescent="0.35">
      <c r="B691" s="14"/>
      <c r="C691" s="25" t="s">
        <v>58</v>
      </c>
      <c r="D691" s="77" t="s">
        <v>57</v>
      </c>
      <c r="J691" s="17"/>
      <c r="K691" s="17"/>
      <c r="L691" s="18"/>
      <c r="M691" s="19"/>
    </row>
    <row r="692" spans="2:13" x14ac:dyDescent="0.35">
      <c r="B692" s="14"/>
      <c r="C692" s="25"/>
      <c r="D692" s="16"/>
      <c r="J692" s="17"/>
      <c r="K692" s="17"/>
      <c r="L692" s="18"/>
      <c r="M692" s="19"/>
    </row>
    <row r="693" spans="2:13" ht="18" x14ac:dyDescent="0.4">
      <c r="B693" s="76"/>
      <c r="C693" s="24" t="s">
        <v>263</v>
      </c>
      <c r="D693" s="16"/>
      <c r="E693" s="4" t="s">
        <v>57</v>
      </c>
      <c r="J693" s="17"/>
      <c r="K693" s="17"/>
      <c r="L693" s="18"/>
      <c r="M693" s="19"/>
    </row>
    <row r="694" spans="2:13" x14ac:dyDescent="0.35">
      <c r="B694" s="14"/>
      <c r="C694" s="25"/>
      <c r="D694" s="16"/>
      <c r="J694" s="17"/>
      <c r="K694" s="17"/>
      <c r="L694" s="18"/>
      <c r="M694" s="19"/>
    </row>
    <row r="695" spans="2:13" x14ac:dyDescent="0.35">
      <c r="B695" s="14">
        <v>35</v>
      </c>
      <c r="C695" s="25" t="s">
        <v>264</v>
      </c>
      <c r="D695" s="16"/>
      <c r="J695" s="17"/>
      <c r="K695" s="17"/>
      <c r="L695" s="18"/>
      <c r="M695" s="19"/>
    </row>
    <row r="696" spans="2:13" x14ac:dyDescent="0.35">
      <c r="B696" s="14"/>
      <c r="C696" s="25"/>
      <c r="D696" s="16"/>
      <c r="J696" s="17"/>
      <c r="K696" s="17"/>
      <c r="L696" s="18"/>
      <c r="M696" s="19"/>
    </row>
    <row r="697" spans="2:13" ht="24" customHeight="1" x14ac:dyDescent="0.35">
      <c r="B697" s="14"/>
      <c r="C697" s="25" t="s">
        <v>56</v>
      </c>
      <c r="D697" s="16"/>
      <c r="J697" s="17"/>
      <c r="K697" s="17"/>
      <c r="L697" s="18"/>
      <c r="M697" s="19"/>
    </row>
    <row r="698" spans="2:13" x14ac:dyDescent="0.35">
      <c r="B698" s="14"/>
      <c r="C698" s="25" t="s">
        <v>58</v>
      </c>
      <c r="D698" s="77" t="s">
        <v>57</v>
      </c>
      <c r="J698" s="17"/>
      <c r="K698" s="17"/>
      <c r="L698" s="18"/>
      <c r="M698" s="19"/>
    </row>
    <row r="699" spans="2:13" x14ac:dyDescent="0.35">
      <c r="B699" s="14"/>
      <c r="C699" s="25"/>
      <c r="D699" s="16"/>
      <c r="J699" s="17"/>
      <c r="K699" s="17"/>
      <c r="L699" s="18"/>
      <c r="M699" s="19"/>
    </row>
    <row r="700" spans="2:13" ht="18" x14ac:dyDescent="0.4">
      <c r="B700" s="14"/>
      <c r="C700" s="24" t="s">
        <v>265</v>
      </c>
      <c r="D700" s="16"/>
      <c r="J700" s="17"/>
      <c r="K700" s="17"/>
      <c r="L700" s="18"/>
      <c r="M700" s="19"/>
    </row>
    <row r="701" spans="2:13" x14ac:dyDescent="0.35">
      <c r="B701" s="14"/>
      <c r="C701" s="25"/>
      <c r="D701" s="16"/>
      <c r="J701" s="17"/>
      <c r="K701" s="17"/>
      <c r="L701" s="18"/>
      <c r="M701" s="19"/>
    </row>
    <row r="702" spans="2:13" ht="23.25" customHeight="1" x14ac:dyDescent="0.4">
      <c r="B702" s="78"/>
      <c r="C702" s="24" t="s">
        <v>266</v>
      </c>
      <c r="D702" s="16"/>
      <c r="J702" s="17"/>
      <c r="K702" s="17"/>
      <c r="L702" s="18"/>
      <c r="M702" s="19"/>
    </row>
    <row r="703" spans="2:13" ht="18" x14ac:dyDescent="0.4">
      <c r="B703" s="14"/>
      <c r="C703" s="24" t="s">
        <v>267</v>
      </c>
      <c r="D703" s="16"/>
      <c r="J703" s="17"/>
      <c r="K703" s="17"/>
      <c r="L703" s="18"/>
      <c r="M703" s="19"/>
    </row>
    <row r="704" spans="2:13" x14ac:dyDescent="0.35">
      <c r="B704" s="14"/>
      <c r="C704" s="25"/>
      <c r="D704" s="16"/>
      <c r="J704" s="17"/>
      <c r="K704" s="17"/>
      <c r="L704" s="18"/>
      <c r="M704" s="19"/>
    </row>
    <row r="705" spans="2:22" x14ac:dyDescent="0.35">
      <c r="B705" s="14">
        <v>36</v>
      </c>
      <c r="C705" s="25" t="s">
        <v>268</v>
      </c>
      <c r="D705" s="16"/>
      <c r="J705" s="17"/>
      <c r="K705" s="17"/>
      <c r="L705" s="18"/>
      <c r="M705" s="19"/>
    </row>
    <row r="706" spans="2:22" x14ac:dyDescent="0.35">
      <c r="B706" s="14"/>
      <c r="C706" s="25"/>
      <c r="D706" s="16"/>
      <c r="J706" s="17"/>
      <c r="K706" s="17"/>
      <c r="L706" s="18"/>
      <c r="M706" s="19"/>
    </row>
    <row r="707" spans="2:22" ht="35" x14ac:dyDescent="0.35">
      <c r="B707" s="14"/>
      <c r="C707" s="25" t="s">
        <v>269</v>
      </c>
      <c r="D707" s="16"/>
      <c r="J707" s="17"/>
      <c r="K707" s="17"/>
      <c r="L707" s="18"/>
      <c r="M707" s="19"/>
    </row>
    <row r="708" spans="2:22" x14ac:dyDescent="0.35">
      <c r="B708" s="14"/>
      <c r="C708" s="25"/>
      <c r="D708" s="16"/>
      <c r="J708" s="17"/>
      <c r="K708" s="17"/>
      <c r="L708" s="18"/>
      <c r="M708" s="19"/>
    </row>
    <row r="709" spans="2:22" x14ac:dyDescent="0.35">
      <c r="B709" s="14"/>
      <c r="C709" s="25"/>
      <c r="D709" s="16"/>
      <c r="J709" s="17"/>
      <c r="K709" s="17"/>
      <c r="L709" s="18"/>
      <c r="M709" s="19"/>
    </row>
    <row r="710" spans="2:22" s="28" customFormat="1" ht="36" x14ac:dyDescent="0.4">
      <c r="B710" s="14"/>
      <c r="C710" s="24" t="s">
        <v>270</v>
      </c>
      <c r="D710" s="16"/>
      <c r="E710" s="4"/>
      <c r="F710" s="4"/>
      <c r="G710" s="4"/>
      <c r="H710" s="4"/>
      <c r="I710" s="4"/>
      <c r="J710" s="17"/>
      <c r="K710" s="17"/>
      <c r="L710" s="18"/>
      <c r="M710" s="19"/>
      <c r="N710" s="20"/>
      <c r="O710" s="5"/>
      <c r="P710" s="5"/>
      <c r="Q710" s="5"/>
      <c r="R710" s="5"/>
      <c r="S710" s="5"/>
      <c r="T710" s="5"/>
      <c r="U710" s="5"/>
      <c r="V710" s="5"/>
    </row>
    <row r="711" spans="2:22" s="28" customFormat="1" x14ac:dyDescent="0.35">
      <c r="B711" s="14"/>
      <c r="C711" s="25"/>
      <c r="D711" s="16"/>
      <c r="E711" s="4"/>
      <c r="F711" s="4"/>
      <c r="G711" s="4"/>
      <c r="H711" s="4"/>
      <c r="I711" s="4"/>
      <c r="J711" s="17"/>
      <c r="K711" s="17"/>
      <c r="L711" s="18"/>
      <c r="M711" s="19"/>
      <c r="N711" s="20"/>
      <c r="O711" s="5"/>
      <c r="P711" s="5"/>
      <c r="Q711" s="5"/>
      <c r="R711" s="5"/>
      <c r="S711" s="5"/>
      <c r="T711" s="5"/>
      <c r="U711" s="5"/>
      <c r="V711" s="5"/>
    </row>
    <row r="712" spans="2:22" s="28" customFormat="1" x14ac:dyDescent="0.35">
      <c r="B712" s="14"/>
      <c r="C712" s="25" t="s">
        <v>271</v>
      </c>
      <c r="D712" s="16"/>
      <c r="E712" s="4"/>
      <c r="F712" s="4"/>
      <c r="G712" s="4"/>
      <c r="H712" s="4"/>
      <c r="I712" s="4"/>
      <c r="J712" s="17"/>
      <c r="K712" s="17"/>
      <c r="L712" s="18"/>
      <c r="M712" s="19"/>
      <c r="N712" s="20"/>
      <c r="O712" s="5"/>
      <c r="P712" s="5"/>
      <c r="Q712" s="5"/>
      <c r="R712" s="5"/>
      <c r="S712" s="5"/>
      <c r="T712" s="5"/>
      <c r="U712" s="5"/>
      <c r="V712" s="5"/>
    </row>
    <row r="713" spans="2:22" s="28" customFormat="1" x14ac:dyDescent="0.35">
      <c r="B713" s="14"/>
      <c r="C713" s="25" t="s">
        <v>272</v>
      </c>
      <c r="D713" s="16"/>
      <c r="E713" s="4"/>
      <c r="F713" s="4"/>
      <c r="G713" s="4"/>
      <c r="H713" s="4"/>
      <c r="I713" s="4"/>
      <c r="J713" s="17"/>
      <c r="K713" s="17"/>
      <c r="L713" s="18"/>
      <c r="M713" s="19"/>
      <c r="N713" s="20"/>
      <c r="O713" s="5"/>
      <c r="P713" s="5"/>
      <c r="Q713" s="5"/>
      <c r="R713" s="5"/>
      <c r="S713" s="5"/>
      <c r="T713" s="5"/>
      <c r="U713" s="5"/>
      <c r="V713" s="5"/>
    </row>
    <row r="714" spans="2:22" s="28" customFormat="1" x14ac:dyDescent="0.35">
      <c r="B714" s="14"/>
      <c r="C714" s="25"/>
      <c r="D714" s="16"/>
      <c r="E714" s="4"/>
      <c r="F714" s="4"/>
      <c r="G714" s="4"/>
      <c r="H714" s="4"/>
      <c r="I714" s="4"/>
      <c r="J714" s="17"/>
      <c r="K714" s="17"/>
      <c r="L714" s="18"/>
      <c r="M714" s="19"/>
      <c r="N714" s="20"/>
      <c r="O714" s="5"/>
      <c r="P714" s="5"/>
      <c r="Q714" s="5"/>
      <c r="R714" s="5"/>
      <c r="S714" s="5"/>
      <c r="T714" s="5"/>
      <c r="U714" s="5"/>
      <c r="V714" s="5"/>
    </row>
    <row r="715" spans="2:22" s="28" customFormat="1" ht="52.5" x14ac:dyDescent="0.35">
      <c r="B715" s="14"/>
      <c r="C715" s="25" t="s">
        <v>273</v>
      </c>
      <c r="D715" s="16"/>
      <c r="E715" s="4"/>
      <c r="F715" s="4"/>
      <c r="G715" s="4"/>
      <c r="H715" s="4"/>
      <c r="I715" s="4"/>
      <c r="J715" s="17"/>
      <c r="K715" s="17"/>
      <c r="L715" s="18"/>
      <c r="M715" s="19"/>
      <c r="N715" s="20"/>
      <c r="O715" s="5"/>
      <c r="P715" s="5"/>
      <c r="Q715" s="5"/>
      <c r="R715" s="5"/>
      <c r="S715" s="5"/>
      <c r="T715" s="5"/>
      <c r="U715" s="5"/>
      <c r="V715" s="5"/>
    </row>
    <row r="716" spans="2:22" s="28" customFormat="1" x14ac:dyDescent="0.35">
      <c r="B716" s="14"/>
      <c r="C716" s="25"/>
      <c r="D716" s="16"/>
      <c r="E716" s="4"/>
      <c r="F716" s="4"/>
      <c r="G716" s="4"/>
      <c r="H716" s="4"/>
      <c r="I716" s="4"/>
      <c r="J716" s="17"/>
      <c r="K716" s="17"/>
      <c r="L716" s="18"/>
      <c r="M716" s="19"/>
      <c r="N716" s="20"/>
      <c r="O716" s="5"/>
      <c r="P716" s="5"/>
      <c r="Q716" s="5"/>
      <c r="R716" s="5"/>
      <c r="S716" s="5"/>
      <c r="T716" s="5"/>
      <c r="U716" s="5"/>
      <c r="V716" s="5"/>
    </row>
    <row r="717" spans="2:22" s="28" customFormat="1" ht="52.5" x14ac:dyDescent="0.35">
      <c r="B717" s="14"/>
      <c r="C717" s="25" t="s">
        <v>274</v>
      </c>
      <c r="D717" s="16"/>
      <c r="E717" s="4"/>
      <c r="F717" s="4"/>
      <c r="G717" s="4"/>
      <c r="H717" s="4"/>
      <c r="I717" s="4"/>
      <c r="J717" s="17"/>
      <c r="K717" s="17"/>
      <c r="L717" s="18"/>
      <c r="M717" s="19"/>
      <c r="N717" s="20"/>
      <c r="O717" s="5"/>
      <c r="P717" s="5"/>
      <c r="Q717" s="5"/>
      <c r="R717" s="5"/>
      <c r="S717" s="5"/>
      <c r="T717" s="5"/>
      <c r="U717" s="5"/>
      <c r="V717" s="5"/>
    </row>
    <row r="718" spans="2:22" s="28" customFormat="1" x14ac:dyDescent="0.35">
      <c r="B718" s="14"/>
      <c r="C718" s="25"/>
      <c r="D718" s="16"/>
      <c r="E718" s="4"/>
      <c r="F718" s="4"/>
      <c r="G718" s="4"/>
      <c r="H718" s="4"/>
      <c r="I718" s="4"/>
      <c r="J718" s="17"/>
      <c r="K718" s="17"/>
      <c r="L718" s="18"/>
      <c r="M718" s="19"/>
      <c r="N718" s="20"/>
      <c r="O718" s="5"/>
      <c r="P718" s="5"/>
      <c r="Q718" s="5"/>
      <c r="R718" s="5"/>
      <c r="S718" s="5"/>
      <c r="T718" s="5"/>
      <c r="U718" s="5"/>
      <c r="V718" s="5"/>
    </row>
    <row r="719" spans="2:22" s="28" customFormat="1" ht="35" x14ac:dyDescent="0.35">
      <c r="B719" s="14"/>
      <c r="C719" s="25" t="s">
        <v>275</v>
      </c>
      <c r="D719" s="16"/>
      <c r="E719" s="4"/>
      <c r="F719" s="4"/>
      <c r="G719" s="4"/>
      <c r="H719" s="4"/>
      <c r="I719" s="4"/>
      <c r="J719" s="17"/>
      <c r="K719" s="17"/>
      <c r="L719" s="18"/>
      <c r="M719" s="19"/>
      <c r="N719" s="20"/>
      <c r="O719" s="5"/>
      <c r="P719" s="5"/>
      <c r="Q719" s="5"/>
      <c r="R719" s="5"/>
      <c r="S719" s="5"/>
      <c r="T719" s="5"/>
      <c r="U719" s="5"/>
      <c r="V719" s="5"/>
    </row>
    <row r="720" spans="2:22" s="28" customFormat="1" x14ac:dyDescent="0.35">
      <c r="B720" s="14"/>
      <c r="C720" s="25"/>
      <c r="D720" s="16"/>
      <c r="E720" s="4"/>
      <c r="F720" s="4"/>
      <c r="G720" s="4"/>
      <c r="H720" s="4"/>
      <c r="I720" s="4"/>
      <c r="J720" s="17"/>
      <c r="K720" s="17"/>
      <c r="L720" s="18"/>
      <c r="M720" s="19"/>
      <c r="N720" s="20"/>
      <c r="O720" s="5"/>
      <c r="P720" s="5"/>
      <c r="Q720" s="5"/>
      <c r="R720" s="5"/>
      <c r="S720" s="5"/>
      <c r="T720" s="5"/>
      <c r="U720" s="5"/>
      <c r="V720" s="5"/>
    </row>
    <row r="721" spans="2:22" s="28" customFormat="1" x14ac:dyDescent="0.35">
      <c r="B721" s="14"/>
      <c r="C721" s="25"/>
      <c r="D721" s="16"/>
      <c r="E721" s="4"/>
      <c r="F721" s="4"/>
      <c r="G721" s="4"/>
      <c r="H721" s="4"/>
      <c r="I721" s="4"/>
      <c r="J721" s="17"/>
      <c r="K721" s="17"/>
      <c r="L721" s="18"/>
      <c r="M721" s="19"/>
      <c r="N721" s="20"/>
      <c r="O721" s="5"/>
      <c r="P721" s="5"/>
      <c r="Q721" s="5"/>
      <c r="R721" s="5"/>
      <c r="S721" s="5"/>
      <c r="T721" s="5"/>
      <c r="U721" s="5"/>
      <c r="V721" s="5"/>
    </row>
    <row r="722" spans="2:22" s="28" customFormat="1" x14ac:dyDescent="0.35">
      <c r="B722" s="14"/>
      <c r="C722" s="25"/>
      <c r="D722" s="16"/>
      <c r="E722" s="4"/>
      <c r="F722" s="4"/>
      <c r="G722" s="4"/>
      <c r="H722" s="4"/>
      <c r="I722" s="4"/>
      <c r="J722" s="17"/>
      <c r="K722" s="17"/>
      <c r="L722" s="18"/>
      <c r="M722" s="19"/>
      <c r="N722" s="20"/>
      <c r="O722" s="5"/>
      <c r="P722" s="5"/>
      <c r="Q722" s="5"/>
      <c r="R722" s="5"/>
      <c r="S722" s="5"/>
      <c r="T722" s="5"/>
      <c r="U722" s="5"/>
      <c r="V722" s="5"/>
    </row>
    <row r="723" spans="2:22" s="28" customFormat="1" x14ac:dyDescent="0.35">
      <c r="B723" s="14"/>
      <c r="C723" s="25"/>
      <c r="D723" s="16"/>
      <c r="E723" s="4"/>
      <c r="F723" s="4"/>
      <c r="G723" s="4"/>
      <c r="H723" s="4"/>
      <c r="I723" s="4"/>
      <c r="J723" s="17"/>
      <c r="K723" s="17"/>
      <c r="L723" s="18"/>
      <c r="M723" s="19"/>
      <c r="N723" s="20"/>
      <c r="O723" s="5"/>
      <c r="P723" s="5"/>
      <c r="Q723" s="5"/>
      <c r="R723" s="5"/>
      <c r="S723" s="5"/>
      <c r="T723" s="5"/>
      <c r="U723" s="5"/>
      <c r="V723" s="5"/>
    </row>
    <row r="724" spans="2:22" s="28" customFormat="1" x14ac:dyDescent="0.35">
      <c r="B724" s="14"/>
      <c r="C724" s="25"/>
      <c r="D724" s="16"/>
      <c r="E724" s="4"/>
      <c r="F724" s="4"/>
      <c r="G724" s="4"/>
      <c r="H724" s="4"/>
      <c r="I724" s="4"/>
      <c r="J724" s="17"/>
      <c r="K724" s="17"/>
      <c r="L724" s="18"/>
      <c r="M724" s="19"/>
      <c r="N724" s="20"/>
      <c r="O724" s="5"/>
      <c r="P724" s="5"/>
      <c r="Q724" s="5"/>
      <c r="R724" s="5"/>
      <c r="S724" s="5"/>
      <c r="T724" s="5"/>
      <c r="U724" s="5"/>
      <c r="V724" s="5"/>
    </row>
    <row r="725" spans="2:22" s="28" customFormat="1" x14ac:dyDescent="0.35">
      <c r="B725" s="14"/>
      <c r="C725" s="25"/>
      <c r="D725" s="16"/>
      <c r="E725" s="4"/>
      <c r="F725" s="4"/>
      <c r="G725" s="4"/>
      <c r="H725" s="4"/>
      <c r="I725" s="4"/>
      <c r="J725" s="17"/>
      <c r="K725" s="17"/>
      <c r="L725" s="18"/>
      <c r="M725" s="19"/>
      <c r="N725" s="20"/>
      <c r="O725" s="5"/>
      <c r="P725" s="5"/>
      <c r="Q725" s="5"/>
      <c r="R725" s="5"/>
      <c r="S725" s="5"/>
      <c r="T725" s="5"/>
      <c r="U725" s="5"/>
      <c r="V725" s="5"/>
    </row>
    <row r="726" spans="2:22" s="28" customFormat="1" x14ac:dyDescent="0.35">
      <c r="B726" s="14"/>
      <c r="C726" s="25"/>
      <c r="D726" s="16"/>
      <c r="E726" s="4"/>
      <c r="F726" s="4"/>
      <c r="G726" s="4"/>
      <c r="H726" s="4"/>
      <c r="I726" s="4"/>
      <c r="J726" s="17"/>
      <c r="K726" s="17"/>
      <c r="L726" s="18"/>
      <c r="M726" s="19"/>
      <c r="N726" s="20"/>
      <c r="O726" s="5"/>
      <c r="P726" s="5"/>
      <c r="Q726" s="5"/>
      <c r="R726" s="5"/>
      <c r="S726" s="5"/>
      <c r="T726" s="5"/>
      <c r="U726" s="5"/>
      <c r="V726" s="5"/>
    </row>
    <row r="727" spans="2:22" s="28" customFormat="1" x14ac:dyDescent="0.35">
      <c r="B727" s="14"/>
      <c r="C727" s="25"/>
      <c r="D727" s="16"/>
      <c r="E727" s="4"/>
      <c r="F727" s="4"/>
      <c r="G727" s="4"/>
      <c r="H727" s="4"/>
      <c r="I727" s="4"/>
      <c r="J727" s="17"/>
      <c r="K727" s="17"/>
      <c r="L727" s="18"/>
      <c r="M727" s="19"/>
      <c r="N727" s="20"/>
      <c r="O727" s="5"/>
      <c r="P727" s="5"/>
      <c r="Q727" s="5"/>
      <c r="R727" s="5"/>
      <c r="S727" s="5"/>
      <c r="T727" s="5"/>
      <c r="U727" s="5"/>
      <c r="V727" s="5"/>
    </row>
    <row r="728" spans="2:22" s="28" customFormat="1" x14ac:dyDescent="0.35">
      <c r="B728" s="14"/>
      <c r="C728" s="25"/>
      <c r="D728" s="16"/>
      <c r="E728" s="4"/>
      <c r="F728" s="4"/>
      <c r="G728" s="4"/>
      <c r="H728" s="4"/>
      <c r="I728" s="4"/>
      <c r="J728" s="17"/>
      <c r="K728" s="17"/>
      <c r="L728" s="18"/>
      <c r="M728" s="19"/>
      <c r="N728" s="20"/>
      <c r="O728" s="5"/>
      <c r="P728" s="5"/>
      <c r="Q728" s="5"/>
      <c r="R728" s="5"/>
      <c r="S728" s="5"/>
      <c r="T728" s="5"/>
      <c r="U728" s="5"/>
      <c r="V728" s="5"/>
    </row>
    <row r="729" spans="2:22" s="28" customFormat="1" x14ac:dyDescent="0.35">
      <c r="B729" s="14"/>
      <c r="C729" s="25"/>
      <c r="D729" s="16"/>
      <c r="E729" s="4"/>
      <c r="F729" s="4"/>
      <c r="G729" s="4"/>
      <c r="H729" s="4"/>
      <c r="I729" s="4"/>
      <c r="J729" s="17"/>
      <c r="K729" s="17"/>
      <c r="L729" s="18"/>
      <c r="M729" s="19"/>
      <c r="N729" s="20"/>
      <c r="O729" s="5"/>
      <c r="P729" s="5"/>
      <c r="Q729" s="5"/>
      <c r="R729" s="5"/>
      <c r="S729" s="5"/>
      <c r="T729" s="5"/>
      <c r="U729" s="5"/>
      <c r="V729" s="5"/>
    </row>
    <row r="730" spans="2:22" s="39" customFormat="1" ht="39.75" customHeight="1" thickBot="1" x14ac:dyDescent="0.45">
      <c r="B730" s="30"/>
      <c r="C730" s="31"/>
      <c r="D730" s="32"/>
      <c r="E730" s="33"/>
      <c r="F730" s="33"/>
      <c r="G730" s="33"/>
      <c r="H730" s="33"/>
      <c r="I730" s="33"/>
      <c r="J730" s="34"/>
      <c r="K730" s="35"/>
      <c r="L730" s="36" t="s">
        <v>34</v>
      </c>
      <c r="M730" s="37"/>
      <c r="N730" s="38"/>
      <c r="P730" s="40"/>
    </row>
    <row r="731" spans="2:22" s="40" customFormat="1" ht="17.25" customHeight="1" thickTop="1" x14ac:dyDescent="0.35">
      <c r="B731" s="41"/>
      <c r="C731" s="42"/>
      <c r="D731" s="43"/>
      <c r="E731" s="44"/>
      <c r="F731" s="44"/>
      <c r="G731" s="44"/>
      <c r="H731" s="44"/>
      <c r="I731" s="44"/>
      <c r="J731" s="45" t="s">
        <v>35</v>
      </c>
      <c r="K731" s="35"/>
      <c r="L731" s="46"/>
      <c r="M731" s="47"/>
      <c r="N731" s="48"/>
      <c r="O731" s="39"/>
      <c r="P731" s="39"/>
    </row>
    <row r="732" spans="2:22" s="40" customFormat="1" ht="17.25" customHeight="1" x14ac:dyDescent="0.35">
      <c r="B732" s="49"/>
      <c r="C732" s="50" t="s">
        <v>36</v>
      </c>
      <c r="D732" s="51"/>
      <c r="J732" s="52"/>
      <c r="K732" s="50"/>
      <c r="L732" s="53"/>
      <c r="M732" s="53"/>
      <c r="N732" s="48"/>
      <c r="O732" s="39"/>
      <c r="P732" s="39"/>
    </row>
    <row r="733" spans="2:22" s="39" customFormat="1" ht="17.25" customHeight="1" x14ac:dyDescent="0.35">
      <c r="B733" s="54"/>
      <c r="C733" s="50" t="s">
        <v>37</v>
      </c>
      <c r="D733" s="55"/>
      <c r="J733" s="56"/>
      <c r="K733" s="50"/>
      <c r="L733" s="53"/>
      <c r="M733" s="57"/>
    </row>
    <row r="734" spans="2:22" s="39" customFormat="1" ht="17.25" customHeight="1" x14ac:dyDescent="0.4">
      <c r="B734" s="54"/>
      <c r="C734" s="50" t="s">
        <v>38</v>
      </c>
      <c r="D734" s="55"/>
      <c r="J734" s="52"/>
      <c r="K734" s="58"/>
      <c r="L734" s="59"/>
      <c r="M734" s="57"/>
      <c r="N734" s="48"/>
    </row>
    <row r="735" spans="2:22" s="39" customFormat="1" ht="17.25" customHeight="1" x14ac:dyDescent="0.35">
      <c r="B735" s="54"/>
      <c r="C735" s="50" t="str">
        <f>+C672</f>
        <v xml:space="preserve">Dlamvuzo High School </v>
      </c>
      <c r="D735" s="55"/>
      <c r="J735" s="60" t="s">
        <v>39</v>
      </c>
      <c r="K735" s="50"/>
      <c r="L735" s="53"/>
      <c r="M735" s="57"/>
      <c r="N735" s="48"/>
    </row>
    <row r="736" spans="2:22" s="39" customFormat="1" ht="17.25" customHeight="1" x14ac:dyDescent="0.35">
      <c r="B736" s="54"/>
      <c r="C736" s="61" t="s">
        <v>276</v>
      </c>
      <c r="D736" s="55"/>
      <c r="J736" s="56" t="s">
        <v>41</v>
      </c>
      <c r="K736" s="50"/>
      <c r="L736" s="53"/>
      <c r="M736" s="57"/>
      <c r="N736" s="48"/>
    </row>
    <row r="737" spans="2:22" ht="18" x14ac:dyDescent="0.4">
      <c r="K737" s="6" t="s">
        <v>0</v>
      </c>
      <c r="N737" s="5"/>
    </row>
    <row r="738" spans="2:22" ht="18" x14ac:dyDescent="0.4">
      <c r="K738" s="6" t="s">
        <v>1157</v>
      </c>
      <c r="N738" s="5"/>
    </row>
    <row r="739" spans="2:22" ht="18" x14ac:dyDescent="0.4">
      <c r="K739" s="6" t="str">
        <f>+K616</f>
        <v>DLAMVUZO HIGH SCHOOL</v>
      </c>
      <c r="N739" s="5"/>
    </row>
    <row r="740" spans="2:22" s="7" customFormat="1" ht="18" x14ac:dyDescent="0.4">
      <c r="B740" s="8"/>
      <c r="C740" s="9"/>
      <c r="D740" s="10"/>
      <c r="E740" s="11"/>
      <c r="F740" s="11"/>
      <c r="G740" s="11"/>
      <c r="H740" s="11"/>
      <c r="I740" s="11"/>
      <c r="J740" s="12"/>
      <c r="K740" s="12"/>
      <c r="L740" s="11"/>
      <c r="M740" s="11"/>
      <c r="N740" s="5"/>
      <c r="O740" s="5"/>
      <c r="P740" s="5"/>
      <c r="Q740" s="5"/>
      <c r="R740" s="5"/>
      <c r="S740" s="5"/>
      <c r="T740" s="5"/>
      <c r="U740" s="5"/>
      <c r="V740" s="5"/>
    </row>
    <row r="741" spans="2:22" s="7" customFormat="1" ht="18" x14ac:dyDescent="0.4">
      <c r="B741" s="8" t="s">
        <v>2</v>
      </c>
      <c r="D741" s="10" t="s">
        <v>3</v>
      </c>
      <c r="E741" s="11" t="s">
        <v>4</v>
      </c>
      <c r="F741" s="11" t="s">
        <v>4</v>
      </c>
      <c r="G741" s="11" t="s">
        <v>4</v>
      </c>
      <c r="H741" s="11" t="s">
        <v>4</v>
      </c>
      <c r="I741" s="11" t="s">
        <v>4</v>
      </c>
      <c r="J741" s="12"/>
      <c r="K741" s="8" t="s">
        <v>5</v>
      </c>
      <c r="L741" s="13" t="s">
        <v>6</v>
      </c>
      <c r="M741" s="13" t="s">
        <v>7</v>
      </c>
      <c r="N741" s="5"/>
      <c r="O741" s="5"/>
      <c r="P741" s="5"/>
      <c r="Q741" s="5"/>
      <c r="R741" s="5"/>
      <c r="S741" s="5"/>
      <c r="T741" s="5"/>
      <c r="U741" s="5"/>
      <c r="V741" s="5"/>
    </row>
    <row r="742" spans="2:22" s="28" customFormat="1" ht="36" x14ac:dyDescent="0.4">
      <c r="B742" s="14"/>
      <c r="C742" s="80" t="s">
        <v>270</v>
      </c>
      <c r="D742" s="81"/>
      <c r="E742" s="4"/>
      <c r="F742" s="4"/>
      <c r="G742" s="4"/>
      <c r="H742" s="4"/>
      <c r="I742" s="4"/>
      <c r="J742" s="17"/>
      <c r="K742" s="17"/>
      <c r="L742" s="18"/>
      <c r="M742" s="19"/>
      <c r="N742" s="20"/>
      <c r="O742" s="5"/>
      <c r="P742" s="5"/>
      <c r="Q742" s="5"/>
      <c r="R742" s="5"/>
      <c r="S742" s="5"/>
      <c r="T742" s="5"/>
      <c r="U742" s="5"/>
      <c r="V742" s="5"/>
    </row>
    <row r="743" spans="2:22" s="28" customFormat="1" x14ac:dyDescent="0.35">
      <c r="B743" s="14"/>
      <c r="C743" s="82"/>
      <c r="D743" s="81"/>
      <c r="E743" s="4"/>
      <c r="F743" s="4"/>
      <c r="G743" s="4"/>
      <c r="H743" s="4"/>
      <c r="I743" s="4"/>
      <c r="J743" s="17"/>
      <c r="K743" s="17"/>
      <c r="L743" s="18"/>
      <c r="M743" s="19"/>
      <c r="N743" s="20"/>
      <c r="O743" s="5"/>
      <c r="P743" s="5"/>
      <c r="Q743" s="5"/>
      <c r="R743" s="5"/>
      <c r="S743" s="5"/>
      <c r="T743" s="5"/>
      <c r="U743" s="5"/>
      <c r="V743" s="5"/>
    </row>
    <row r="744" spans="2:22" s="28" customFormat="1" ht="122.5" x14ac:dyDescent="0.35">
      <c r="B744" s="14"/>
      <c r="C744" s="82" t="s">
        <v>277</v>
      </c>
      <c r="D744" s="81"/>
      <c r="E744" s="4">
        <v>0</v>
      </c>
      <c r="F744" s="4"/>
      <c r="G744" s="4"/>
      <c r="H744" s="4"/>
      <c r="I744" s="4"/>
      <c r="J744" s="17"/>
      <c r="K744" s="17"/>
      <c r="L744" s="18"/>
      <c r="M744" s="19"/>
      <c r="N744" s="20"/>
      <c r="O744" s="5"/>
      <c r="P744" s="5"/>
      <c r="Q744" s="5"/>
      <c r="R744" s="5"/>
      <c r="S744" s="5"/>
      <c r="T744" s="5"/>
      <c r="U744" s="5"/>
      <c r="V744" s="5"/>
    </row>
    <row r="745" spans="2:22" s="28" customFormat="1" x14ac:dyDescent="0.35">
      <c r="B745" s="14"/>
      <c r="C745" s="82"/>
      <c r="D745" s="81"/>
      <c r="E745" s="4"/>
      <c r="F745" s="4"/>
      <c r="G745" s="4"/>
      <c r="H745" s="4"/>
      <c r="I745" s="4"/>
      <c r="J745" s="17"/>
      <c r="K745" s="17"/>
      <c r="L745" s="18"/>
      <c r="M745" s="19"/>
      <c r="N745" s="20"/>
      <c r="O745" s="5"/>
      <c r="P745" s="5"/>
      <c r="Q745" s="5"/>
      <c r="R745" s="5"/>
      <c r="S745" s="5"/>
      <c r="T745" s="5"/>
      <c r="U745" s="5"/>
      <c r="V745" s="5"/>
    </row>
    <row r="746" spans="2:22" s="28" customFormat="1" x14ac:dyDescent="0.35">
      <c r="B746" s="14"/>
      <c r="C746" s="82" t="s">
        <v>56</v>
      </c>
      <c r="D746" s="81"/>
      <c r="E746" s="4"/>
      <c r="F746" s="4"/>
      <c r="G746" s="4"/>
      <c r="H746" s="4"/>
      <c r="I746" s="4"/>
      <c r="J746" s="17"/>
      <c r="K746" s="17"/>
      <c r="L746" s="18"/>
      <c r="M746" s="19"/>
      <c r="N746" s="20"/>
      <c r="O746" s="5"/>
      <c r="P746" s="5"/>
      <c r="Q746" s="5"/>
      <c r="R746" s="5"/>
      <c r="S746" s="5"/>
      <c r="T746" s="5"/>
      <c r="U746" s="5"/>
      <c r="V746" s="5"/>
    </row>
    <row r="747" spans="2:22" s="28" customFormat="1" x14ac:dyDescent="0.35">
      <c r="B747" s="14"/>
      <c r="C747" s="82" t="s">
        <v>58</v>
      </c>
      <c r="D747" s="83" t="s">
        <v>57</v>
      </c>
      <c r="E747" s="4"/>
      <c r="F747" s="4"/>
      <c r="G747" s="4"/>
      <c r="H747" s="4"/>
      <c r="I747" s="4"/>
      <c r="J747" s="17"/>
      <c r="K747" s="17"/>
      <c r="L747" s="18"/>
      <c r="M747" s="19"/>
      <c r="N747" s="20"/>
      <c r="O747" s="5"/>
      <c r="P747" s="5"/>
      <c r="Q747" s="5"/>
      <c r="R747" s="5"/>
      <c r="S747" s="5"/>
      <c r="T747" s="5"/>
      <c r="U747" s="5"/>
      <c r="V747" s="5"/>
    </row>
    <row r="748" spans="2:22" x14ac:dyDescent="0.35">
      <c r="B748" s="14"/>
      <c r="C748" s="82"/>
      <c r="D748" s="81"/>
      <c r="J748" s="17"/>
      <c r="K748" s="17"/>
      <c r="L748" s="18"/>
      <c r="M748" s="19"/>
    </row>
    <row r="749" spans="2:22" ht="18" x14ac:dyDescent="0.4">
      <c r="B749" s="78"/>
      <c r="C749" s="80" t="s">
        <v>278</v>
      </c>
      <c r="D749" s="81"/>
      <c r="J749" s="17"/>
      <c r="K749" s="17"/>
      <c r="L749" s="18"/>
      <c r="M749" s="19"/>
    </row>
    <row r="750" spans="2:22" ht="18" x14ac:dyDescent="0.4">
      <c r="B750" s="14"/>
      <c r="C750" s="80" t="s">
        <v>279</v>
      </c>
      <c r="D750" s="81"/>
      <c r="J750" s="17"/>
      <c r="K750" s="17"/>
      <c r="L750" s="18"/>
      <c r="M750" s="19"/>
    </row>
    <row r="751" spans="2:22" x14ac:dyDescent="0.35">
      <c r="B751" s="14"/>
      <c r="C751" s="82"/>
      <c r="D751" s="81"/>
      <c r="J751" s="17"/>
      <c r="K751" s="17"/>
      <c r="L751" s="18"/>
      <c r="M751" s="19"/>
    </row>
    <row r="752" spans="2:22" x14ac:dyDescent="0.35">
      <c r="B752" s="14">
        <v>37</v>
      </c>
      <c r="C752" s="82" t="s">
        <v>280</v>
      </c>
      <c r="D752" s="81"/>
      <c r="J752" s="17"/>
      <c r="K752" s="17"/>
      <c r="L752" s="18"/>
      <c r="M752" s="19"/>
    </row>
    <row r="753" spans="2:13" x14ac:dyDescent="0.35">
      <c r="B753" s="14"/>
      <c r="C753" s="82"/>
      <c r="D753" s="81"/>
      <c r="J753" s="17"/>
      <c r="K753" s="17"/>
      <c r="L753" s="18"/>
      <c r="M753" s="19"/>
    </row>
    <row r="754" spans="2:13" ht="24" customHeight="1" x14ac:dyDescent="0.35">
      <c r="B754" s="14"/>
      <c r="C754" s="82" t="s">
        <v>281</v>
      </c>
      <c r="D754" s="81"/>
      <c r="E754" s="4">
        <v>0</v>
      </c>
      <c r="J754" s="17"/>
      <c r="K754" s="17"/>
      <c r="L754" s="18"/>
      <c r="M754" s="19"/>
    </row>
    <row r="755" spans="2:13" x14ac:dyDescent="0.35">
      <c r="B755" s="14"/>
      <c r="C755" s="82"/>
      <c r="D755" s="81"/>
      <c r="J755" s="17"/>
      <c r="K755" s="17"/>
      <c r="L755" s="18"/>
      <c r="M755" s="19"/>
    </row>
    <row r="756" spans="2:13" ht="148.5" customHeight="1" x14ac:dyDescent="0.35">
      <c r="B756" s="14"/>
      <c r="C756" s="82" t="s">
        <v>282</v>
      </c>
      <c r="D756" s="81"/>
      <c r="J756" s="17"/>
      <c r="K756" s="17"/>
      <c r="L756" s="18"/>
      <c r="M756" s="19"/>
    </row>
    <row r="757" spans="2:13" x14ac:dyDescent="0.35">
      <c r="B757" s="14"/>
      <c r="C757" s="82"/>
      <c r="D757" s="81"/>
      <c r="J757" s="17"/>
      <c r="K757" s="17"/>
      <c r="L757" s="18"/>
      <c r="M757" s="19"/>
    </row>
    <row r="758" spans="2:13" x14ac:dyDescent="0.35">
      <c r="B758" s="14"/>
      <c r="C758" s="82" t="s">
        <v>56</v>
      </c>
      <c r="D758" s="81"/>
      <c r="J758" s="17"/>
      <c r="K758" s="17"/>
      <c r="L758" s="18"/>
      <c r="M758" s="19"/>
    </row>
    <row r="759" spans="2:13" x14ac:dyDescent="0.35">
      <c r="B759" s="14"/>
      <c r="C759" s="82" t="s">
        <v>58</v>
      </c>
      <c r="D759" s="81" t="s">
        <v>57</v>
      </c>
      <c r="J759" s="17"/>
      <c r="K759" s="17"/>
      <c r="L759" s="18"/>
      <c r="M759" s="19"/>
    </row>
    <row r="760" spans="2:13" x14ac:dyDescent="0.35">
      <c r="B760" s="14"/>
      <c r="C760" s="82"/>
      <c r="D760" s="81"/>
      <c r="J760" s="17"/>
      <c r="K760" s="17"/>
      <c r="L760" s="18"/>
      <c r="M760" s="19"/>
    </row>
    <row r="761" spans="2:13" ht="23.25" customHeight="1" x14ac:dyDescent="0.4">
      <c r="B761" s="78"/>
      <c r="C761" s="80" t="s">
        <v>283</v>
      </c>
      <c r="D761" s="81"/>
      <c r="J761" s="17"/>
      <c r="K761" s="17"/>
      <c r="L761" s="18"/>
      <c r="M761" s="19"/>
    </row>
    <row r="762" spans="2:13" ht="18" x14ac:dyDescent="0.4">
      <c r="B762" s="14"/>
      <c r="C762" s="80" t="s">
        <v>284</v>
      </c>
      <c r="D762" s="81"/>
      <c r="J762" s="17"/>
      <c r="K762" s="17"/>
      <c r="L762" s="18"/>
      <c r="M762" s="19"/>
    </row>
    <row r="763" spans="2:13" x14ac:dyDescent="0.35">
      <c r="B763" s="14"/>
      <c r="C763" s="82"/>
      <c r="D763" s="81"/>
      <c r="J763" s="17"/>
      <c r="K763" s="17"/>
      <c r="L763" s="18"/>
      <c r="M763" s="19"/>
    </row>
    <row r="764" spans="2:13" x14ac:dyDescent="0.35">
      <c r="B764" s="14">
        <v>38</v>
      </c>
      <c r="C764" s="82" t="s">
        <v>285</v>
      </c>
      <c r="D764" s="81"/>
      <c r="J764" s="17"/>
      <c r="K764" s="17"/>
      <c r="L764" s="18"/>
      <c r="M764" s="19"/>
    </row>
    <row r="765" spans="2:13" x14ac:dyDescent="0.35">
      <c r="B765" s="14"/>
      <c r="C765" s="82"/>
      <c r="D765" s="81"/>
      <c r="J765" s="17"/>
      <c r="K765" s="17"/>
      <c r="L765" s="18"/>
      <c r="M765" s="19"/>
    </row>
    <row r="766" spans="2:13" ht="36" x14ac:dyDescent="0.4">
      <c r="B766" s="14"/>
      <c r="C766" s="80" t="s">
        <v>286</v>
      </c>
      <c r="D766" s="81"/>
      <c r="J766" s="17"/>
      <c r="K766" s="17"/>
      <c r="L766" s="18"/>
      <c r="M766" s="19"/>
    </row>
    <row r="767" spans="2:13" x14ac:dyDescent="0.35">
      <c r="B767" s="14"/>
      <c r="C767" s="82"/>
      <c r="D767" s="81"/>
      <c r="J767" s="17"/>
      <c r="K767" s="17"/>
      <c r="L767" s="18"/>
      <c r="M767" s="19"/>
    </row>
    <row r="768" spans="2:13" ht="169.5" customHeight="1" x14ac:dyDescent="0.35">
      <c r="B768" s="14"/>
      <c r="C768" s="82" t="s">
        <v>287</v>
      </c>
      <c r="D768" s="81"/>
      <c r="E768" s="4">
        <v>0</v>
      </c>
      <c r="J768" s="17"/>
      <c r="K768" s="17"/>
      <c r="L768" s="18"/>
      <c r="M768" s="19"/>
    </row>
    <row r="769" spans="2:22" x14ac:dyDescent="0.35">
      <c r="B769" s="14"/>
      <c r="C769" s="82"/>
      <c r="D769" s="81"/>
      <c r="J769" s="17"/>
      <c r="K769" s="17"/>
      <c r="L769" s="18"/>
      <c r="M769" s="19"/>
    </row>
    <row r="770" spans="2:22" x14ac:dyDescent="0.35">
      <c r="B770" s="14"/>
      <c r="C770" s="82" t="s">
        <v>56</v>
      </c>
      <c r="D770" s="81"/>
      <c r="J770" s="17"/>
      <c r="K770" s="17"/>
      <c r="L770" s="18"/>
      <c r="M770" s="19"/>
    </row>
    <row r="771" spans="2:22" x14ac:dyDescent="0.35">
      <c r="B771" s="14"/>
      <c r="C771" s="82" t="s">
        <v>58</v>
      </c>
      <c r="D771" s="81" t="s">
        <v>57</v>
      </c>
      <c r="J771" s="17"/>
      <c r="K771" s="17"/>
      <c r="L771" s="18"/>
      <c r="M771" s="19"/>
    </row>
    <row r="772" spans="2:22" x14ac:dyDescent="0.35">
      <c r="B772" s="14"/>
      <c r="C772" s="82"/>
      <c r="D772" s="81"/>
      <c r="J772" s="17"/>
      <c r="K772" s="17"/>
      <c r="L772" s="18"/>
      <c r="M772" s="19"/>
    </row>
    <row r="773" spans="2:22" ht="18" x14ac:dyDescent="0.4">
      <c r="B773" s="78"/>
      <c r="C773" s="80" t="s">
        <v>288</v>
      </c>
      <c r="D773" s="81"/>
      <c r="E773" s="4" t="s">
        <v>57</v>
      </c>
      <c r="J773" s="17"/>
      <c r="K773" s="17"/>
      <c r="L773" s="18"/>
      <c r="M773" s="19"/>
    </row>
    <row r="774" spans="2:22" x14ac:dyDescent="0.35">
      <c r="B774" s="14"/>
      <c r="C774" s="82"/>
      <c r="D774" s="81"/>
      <c r="J774" s="17"/>
      <c r="K774" s="17"/>
      <c r="L774" s="18"/>
      <c r="M774" s="19"/>
    </row>
    <row r="775" spans="2:22" x14ac:dyDescent="0.35">
      <c r="B775" s="14">
        <v>39</v>
      </c>
      <c r="C775" s="82" t="s">
        <v>289</v>
      </c>
      <c r="D775" s="81"/>
      <c r="J775" s="17"/>
      <c r="K775" s="17"/>
      <c r="L775" s="18"/>
      <c r="M775" s="19"/>
    </row>
    <row r="776" spans="2:22" x14ac:dyDescent="0.35">
      <c r="B776" s="14"/>
      <c r="C776" s="82"/>
      <c r="D776" s="81"/>
      <c r="J776" s="17"/>
      <c r="K776" s="17"/>
      <c r="L776" s="18"/>
      <c r="M776" s="19"/>
    </row>
    <row r="777" spans="2:22" x14ac:dyDescent="0.35">
      <c r="B777" s="14"/>
      <c r="C777" s="82" t="s">
        <v>56</v>
      </c>
      <c r="D777" s="81"/>
      <c r="J777" s="17"/>
      <c r="K777" s="17"/>
      <c r="L777" s="18"/>
      <c r="M777" s="19"/>
    </row>
    <row r="778" spans="2:22" x14ac:dyDescent="0.35">
      <c r="B778" s="14"/>
      <c r="C778" s="82" t="s">
        <v>58</v>
      </c>
      <c r="D778" s="81" t="s">
        <v>57</v>
      </c>
      <c r="J778" s="17"/>
      <c r="K778" s="17"/>
      <c r="L778" s="18"/>
      <c r="M778" s="19"/>
    </row>
    <row r="779" spans="2:22" x14ac:dyDescent="0.35">
      <c r="B779" s="14"/>
      <c r="C779" s="82"/>
      <c r="D779" s="81"/>
      <c r="J779" s="17"/>
      <c r="K779" s="17"/>
      <c r="L779" s="18"/>
      <c r="M779" s="19"/>
    </row>
    <row r="780" spans="2:22" x14ac:dyDescent="0.35">
      <c r="B780" s="14"/>
      <c r="C780" s="25"/>
      <c r="D780" s="16"/>
      <c r="J780" s="17"/>
      <c r="K780" s="17"/>
      <c r="L780" s="18"/>
      <c r="M780" s="19"/>
    </row>
    <row r="781" spans="2:22" x14ac:dyDescent="0.35">
      <c r="B781" s="14"/>
      <c r="C781" s="25"/>
      <c r="D781" s="16"/>
      <c r="J781" s="17"/>
      <c r="K781" s="17"/>
      <c r="L781" s="18"/>
      <c r="M781" s="19"/>
    </row>
    <row r="782" spans="2:22" x14ac:dyDescent="0.35">
      <c r="B782" s="14"/>
      <c r="C782" s="25"/>
      <c r="D782" s="16"/>
      <c r="J782" s="17"/>
      <c r="K782" s="17"/>
      <c r="L782" s="18"/>
      <c r="M782" s="19"/>
    </row>
    <row r="783" spans="2:22" s="28" customFormat="1" x14ac:dyDescent="0.35">
      <c r="B783" s="14"/>
      <c r="C783" s="25"/>
      <c r="D783" s="16"/>
      <c r="E783" s="4"/>
      <c r="F783" s="4"/>
      <c r="G783" s="4"/>
      <c r="H783" s="4"/>
      <c r="I783" s="4"/>
      <c r="J783" s="17"/>
      <c r="K783" s="17"/>
      <c r="L783" s="18"/>
      <c r="M783" s="19"/>
      <c r="N783" s="20"/>
      <c r="O783" s="5"/>
      <c r="P783" s="5"/>
      <c r="Q783" s="5"/>
      <c r="R783" s="5"/>
      <c r="S783" s="5"/>
      <c r="T783" s="5"/>
      <c r="U783" s="5"/>
      <c r="V783" s="5"/>
    </row>
    <row r="784" spans="2:22" s="39" customFormat="1" ht="39.75" customHeight="1" thickBot="1" x14ac:dyDescent="0.45">
      <c r="B784" s="30"/>
      <c r="C784" s="31"/>
      <c r="D784" s="32"/>
      <c r="E784" s="33"/>
      <c r="F784" s="33"/>
      <c r="G784" s="33"/>
      <c r="H784" s="33"/>
      <c r="I784" s="33"/>
      <c r="J784" s="34"/>
      <c r="K784" s="35"/>
      <c r="L784" s="36" t="s">
        <v>34</v>
      </c>
      <c r="M784" s="37"/>
      <c r="N784" s="38"/>
      <c r="P784" s="40"/>
    </row>
    <row r="785" spans="2:22" s="40" customFormat="1" ht="17.25" customHeight="1" thickTop="1" x14ac:dyDescent="0.35">
      <c r="B785" s="41"/>
      <c r="C785" s="42"/>
      <c r="D785" s="43"/>
      <c r="E785" s="44"/>
      <c r="F785" s="44"/>
      <c r="G785" s="44"/>
      <c r="H785" s="44"/>
      <c r="I785" s="44"/>
      <c r="J785" s="45" t="s">
        <v>35</v>
      </c>
      <c r="K785" s="35"/>
      <c r="L785" s="46"/>
      <c r="M785" s="47"/>
      <c r="N785" s="48"/>
      <c r="O785" s="39"/>
      <c r="P785" s="39"/>
    </row>
    <row r="786" spans="2:22" s="40" customFormat="1" ht="17.25" customHeight="1" x14ac:dyDescent="0.35">
      <c r="B786" s="49"/>
      <c r="C786" s="50" t="s">
        <v>36</v>
      </c>
      <c r="D786" s="51"/>
      <c r="J786" s="52"/>
      <c r="K786" s="50"/>
      <c r="L786" s="53"/>
      <c r="M786" s="53"/>
      <c r="N786" s="48"/>
      <c r="O786" s="39"/>
      <c r="P786" s="39"/>
    </row>
    <row r="787" spans="2:22" s="39" customFormat="1" ht="17.25" customHeight="1" x14ac:dyDescent="0.35">
      <c r="B787" s="54"/>
      <c r="C787" s="50" t="s">
        <v>37</v>
      </c>
      <c r="D787" s="55"/>
      <c r="J787" s="56"/>
      <c r="K787" s="50"/>
      <c r="L787" s="53"/>
      <c r="M787" s="57"/>
    </row>
    <row r="788" spans="2:22" s="39" customFormat="1" ht="17.25" customHeight="1" x14ac:dyDescent="0.4">
      <c r="B788" s="54"/>
      <c r="C788" s="50" t="s">
        <v>38</v>
      </c>
      <c r="D788" s="55"/>
      <c r="J788" s="52"/>
      <c r="K788" s="58"/>
      <c r="L788" s="59"/>
      <c r="M788" s="57"/>
      <c r="N788" s="48"/>
    </row>
    <row r="789" spans="2:22" s="39" customFormat="1" ht="17.25" customHeight="1" x14ac:dyDescent="0.35">
      <c r="B789" s="54"/>
      <c r="C789" s="50" t="str">
        <f>+C735</f>
        <v xml:space="preserve">Dlamvuzo High School </v>
      </c>
      <c r="D789" s="55"/>
      <c r="J789" s="60" t="s">
        <v>39</v>
      </c>
      <c r="K789" s="50"/>
      <c r="L789" s="53"/>
      <c r="M789" s="57"/>
      <c r="N789" s="48"/>
    </row>
    <row r="790" spans="2:22" s="39" customFormat="1" ht="17.25" customHeight="1" x14ac:dyDescent="0.35">
      <c r="B790" s="54"/>
      <c r="C790" s="61" t="s">
        <v>290</v>
      </c>
      <c r="D790" s="55"/>
      <c r="J790" s="56" t="s">
        <v>41</v>
      </c>
      <c r="K790" s="50"/>
      <c r="L790" s="53"/>
      <c r="M790" s="57"/>
      <c r="N790" s="48"/>
    </row>
    <row r="791" spans="2:22" ht="18" x14ac:dyDescent="0.4">
      <c r="K791" s="6" t="s">
        <v>0</v>
      </c>
      <c r="N791" s="5"/>
    </row>
    <row r="792" spans="2:22" ht="18" x14ac:dyDescent="0.4">
      <c r="K792" s="6" t="s">
        <v>1157</v>
      </c>
      <c r="N792" s="5"/>
    </row>
    <row r="793" spans="2:22" ht="18" x14ac:dyDescent="0.4">
      <c r="K793" s="6" t="str">
        <f>+K739</f>
        <v>DLAMVUZO HIGH SCHOOL</v>
      </c>
      <c r="N793" s="5"/>
    </row>
    <row r="794" spans="2:22" s="7" customFormat="1" ht="18" x14ac:dyDescent="0.4">
      <c r="B794" s="8"/>
      <c r="C794" s="9"/>
      <c r="D794" s="10"/>
      <c r="E794" s="11"/>
      <c r="F794" s="11"/>
      <c r="G794" s="11"/>
      <c r="H794" s="11"/>
      <c r="I794" s="11"/>
      <c r="J794" s="12"/>
      <c r="K794" s="12"/>
      <c r="L794" s="11"/>
      <c r="M794" s="11"/>
      <c r="N794" s="5"/>
      <c r="O794" s="5"/>
      <c r="P794" s="5"/>
      <c r="Q794" s="5"/>
      <c r="R794" s="5"/>
      <c r="S794" s="5"/>
      <c r="T794" s="5"/>
      <c r="U794" s="5"/>
      <c r="V794" s="5"/>
    </row>
    <row r="795" spans="2:22" s="7" customFormat="1" ht="18" x14ac:dyDescent="0.4">
      <c r="B795" s="8" t="s">
        <v>2</v>
      </c>
      <c r="D795" s="10" t="s">
        <v>3</v>
      </c>
      <c r="E795" s="11" t="s">
        <v>4</v>
      </c>
      <c r="F795" s="11" t="s">
        <v>4</v>
      </c>
      <c r="G795" s="11" t="s">
        <v>4</v>
      </c>
      <c r="H795" s="11" t="s">
        <v>4</v>
      </c>
      <c r="I795" s="11" t="s">
        <v>4</v>
      </c>
      <c r="J795" s="12"/>
      <c r="K795" s="8" t="s">
        <v>5</v>
      </c>
      <c r="L795" s="13" t="s">
        <v>6</v>
      </c>
      <c r="M795" s="13" t="s">
        <v>7</v>
      </c>
      <c r="N795" s="5"/>
      <c r="O795" s="5"/>
      <c r="P795" s="5"/>
      <c r="Q795" s="5"/>
      <c r="R795" s="5"/>
      <c r="S795" s="5"/>
      <c r="T795" s="5"/>
      <c r="U795" s="5"/>
      <c r="V795" s="5"/>
    </row>
    <row r="796" spans="2:22" ht="18" x14ac:dyDescent="0.4">
      <c r="B796" s="78"/>
      <c r="C796" s="24" t="s">
        <v>291</v>
      </c>
      <c r="D796" s="16"/>
      <c r="E796" s="4" t="s">
        <v>57</v>
      </c>
      <c r="J796" s="17"/>
      <c r="K796" s="17"/>
      <c r="L796" s="18"/>
      <c r="M796" s="19"/>
    </row>
    <row r="797" spans="2:22" x14ac:dyDescent="0.35">
      <c r="B797" s="14"/>
      <c r="C797" s="25"/>
      <c r="D797" s="16"/>
      <c r="J797" s="17"/>
      <c r="K797" s="17"/>
      <c r="L797" s="18"/>
      <c r="M797" s="19"/>
    </row>
    <row r="798" spans="2:22" x14ac:dyDescent="0.35">
      <c r="B798" s="14">
        <v>40</v>
      </c>
      <c r="C798" s="25" t="s">
        <v>292</v>
      </c>
      <c r="D798" s="16"/>
      <c r="J798" s="17"/>
      <c r="K798" s="17"/>
      <c r="L798" s="18"/>
      <c r="M798" s="19"/>
    </row>
    <row r="799" spans="2:22" x14ac:dyDescent="0.35">
      <c r="B799" s="14"/>
      <c r="C799" s="25"/>
      <c r="D799" s="16"/>
      <c r="J799" s="17"/>
      <c r="K799" s="17"/>
      <c r="L799" s="18"/>
      <c r="M799" s="19"/>
    </row>
    <row r="800" spans="2:22" ht="35" x14ac:dyDescent="0.35">
      <c r="B800" s="14"/>
      <c r="C800" s="25" t="s">
        <v>293</v>
      </c>
      <c r="D800" s="16"/>
      <c r="J800" s="17"/>
      <c r="K800" s="17"/>
      <c r="L800" s="18"/>
      <c r="M800" s="19"/>
    </row>
    <row r="801" spans="2:13" x14ac:dyDescent="0.35">
      <c r="B801" s="14"/>
      <c r="C801" s="25"/>
      <c r="D801" s="16"/>
      <c r="J801" s="17"/>
      <c r="K801" s="17"/>
      <c r="L801" s="18"/>
      <c r="M801" s="19"/>
    </row>
    <row r="802" spans="2:13" ht="26.25" customHeight="1" x14ac:dyDescent="0.35">
      <c r="B802" s="14"/>
      <c r="C802" s="25" t="s">
        <v>294</v>
      </c>
      <c r="D802" s="16"/>
      <c r="J802" s="17"/>
      <c r="K802" s="17"/>
      <c r="L802" s="18"/>
      <c r="M802" s="19"/>
    </row>
    <row r="803" spans="2:13" x14ac:dyDescent="0.35">
      <c r="B803" s="14"/>
      <c r="C803" s="25"/>
      <c r="D803" s="16"/>
      <c r="J803" s="17"/>
      <c r="K803" s="17"/>
      <c r="L803" s="18"/>
      <c r="M803" s="19"/>
    </row>
    <row r="804" spans="2:13" x14ac:dyDescent="0.35">
      <c r="B804" s="14"/>
      <c r="C804" s="25" t="s">
        <v>295</v>
      </c>
      <c r="D804" s="16"/>
      <c r="J804" s="17"/>
      <c r="K804" s="17"/>
      <c r="L804" s="18"/>
      <c r="M804" s="19"/>
    </row>
    <row r="805" spans="2:13" x14ac:dyDescent="0.35">
      <c r="B805" s="14"/>
      <c r="C805" s="25"/>
      <c r="D805" s="16"/>
      <c r="J805" s="17"/>
      <c r="K805" s="17"/>
      <c r="L805" s="18"/>
      <c r="M805" s="19"/>
    </row>
    <row r="806" spans="2:13" ht="36" x14ac:dyDescent="0.4">
      <c r="B806" s="14"/>
      <c r="C806" s="24" t="s">
        <v>296</v>
      </c>
      <c r="D806" s="16"/>
      <c r="J806" s="17"/>
      <c r="K806" s="17"/>
      <c r="L806" s="18"/>
      <c r="M806" s="19"/>
    </row>
    <row r="807" spans="2:13" x14ac:dyDescent="0.35">
      <c r="B807" s="14"/>
      <c r="C807" s="25"/>
      <c r="D807" s="16"/>
      <c r="J807" s="17"/>
      <c r="K807" s="17"/>
      <c r="L807" s="18"/>
      <c r="M807" s="19"/>
    </row>
    <row r="808" spans="2:13" ht="52.5" x14ac:dyDescent="0.35">
      <c r="B808" s="14"/>
      <c r="C808" s="25" t="s">
        <v>297</v>
      </c>
      <c r="D808" s="16"/>
      <c r="J808" s="17"/>
      <c r="K808" s="17"/>
      <c r="L808" s="18"/>
      <c r="M808" s="19"/>
    </row>
    <row r="809" spans="2:13" x14ac:dyDescent="0.35">
      <c r="B809" s="14"/>
      <c r="C809" s="25"/>
      <c r="D809" s="16"/>
      <c r="J809" s="17"/>
      <c r="K809" s="17"/>
      <c r="L809" s="18"/>
      <c r="M809" s="19"/>
    </row>
    <row r="810" spans="2:13" x14ac:dyDescent="0.35">
      <c r="B810" s="14"/>
      <c r="C810" s="25" t="s">
        <v>56</v>
      </c>
      <c r="D810" s="16"/>
      <c r="J810" s="17"/>
      <c r="K810" s="17"/>
      <c r="L810" s="18"/>
      <c r="M810" s="19"/>
    </row>
    <row r="811" spans="2:13" x14ac:dyDescent="0.35">
      <c r="B811" s="14"/>
      <c r="C811" s="25" t="s">
        <v>67</v>
      </c>
      <c r="D811" s="16" t="s">
        <v>57</v>
      </c>
      <c r="J811" s="17"/>
      <c r="K811" s="17"/>
      <c r="L811" s="18"/>
      <c r="M811" s="19"/>
    </row>
    <row r="812" spans="2:13" x14ac:dyDescent="0.35">
      <c r="B812" s="14"/>
      <c r="C812" s="25"/>
      <c r="D812" s="16"/>
      <c r="J812" s="17"/>
      <c r="K812" s="17"/>
      <c r="L812" s="18"/>
      <c r="M812" s="19"/>
    </row>
    <row r="813" spans="2:13" ht="18" x14ac:dyDescent="0.4">
      <c r="B813" s="14"/>
      <c r="C813" s="24" t="s">
        <v>298</v>
      </c>
      <c r="D813" s="16"/>
      <c r="E813" s="4">
        <v>0</v>
      </c>
      <c r="J813" s="17"/>
      <c r="K813" s="17"/>
      <c r="L813" s="18"/>
      <c r="M813" s="19"/>
    </row>
    <row r="814" spans="2:13" ht="18" x14ac:dyDescent="0.4">
      <c r="B814" s="14"/>
      <c r="C814" s="24"/>
      <c r="D814" s="16"/>
      <c r="J814" s="17"/>
      <c r="K814" s="17"/>
      <c r="L814" s="18"/>
      <c r="M814" s="19"/>
    </row>
    <row r="815" spans="2:13" ht="18" x14ac:dyDescent="0.4">
      <c r="B815" s="78"/>
      <c r="C815" s="24" t="s">
        <v>299</v>
      </c>
      <c r="D815" s="16"/>
      <c r="E815" s="4" t="s">
        <v>57</v>
      </c>
      <c r="J815" s="17"/>
      <c r="K815" s="17"/>
      <c r="L815" s="18"/>
      <c r="M815" s="19"/>
    </row>
    <row r="816" spans="2:13" x14ac:dyDescent="0.35">
      <c r="B816" s="14"/>
      <c r="C816" s="25"/>
      <c r="D816" s="16"/>
      <c r="J816" s="17"/>
      <c r="K816" s="17"/>
      <c r="L816" s="18"/>
      <c r="M816" s="19"/>
    </row>
    <row r="817" spans="2:22" x14ac:dyDescent="0.35">
      <c r="B817" s="14">
        <v>41</v>
      </c>
      <c r="C817" s="25" t="s">
        <v>300</v>
      </c>
      <c r="D817" s="16"/>
      <c r="J817" s="17"/>
      <c r="K817" s="17"/>
      <c r="L817" s="18"/>
      <c r="M817" s="19"/>
    </row>
    <row r="818" spans="2:22" x14ac:dyDescent="0.35">
      <c r="B818" s="14"/>
      <c r="C818" s="25"/>
      <c r="D818" s="16"/>
      <c r="J818" s="17"/>
      <c r="K818" s="17"/>
      <c r="L818" s="18"/>
      <c r="M818" s="19"/>
    </row>
    <row r="819" spans="2:22" x14ac:dyDescent="0.35">
      <c r="B819" s="14"/>
      <c r="C819" s="25" t="s">
        <v>56</v>
      </c>
      <c r="D819" s="16"/>
      <c r="J819" s="17"/>
      <c r="K819" s="17"/>
      <c r="L819" s="18"/>
      <c r="M819" s="19"/>
    </row>
    <row r="820" spans="2:22" x14ac:dyDescent="0.35">
      <c r="B820" s="14"/>
      <c r="C820" s="25" t="s">
        <v>58</v>
      </c>
      <c r="D820" s="16" t="s">
        <v>57</v>
      </c>
      <c r="J820" s="17"/>
      <c r="K820" s="17"/>
      <c r="L820" s="18"/>
      <c r="M820" s="19"/>
    </row>
    <row r="821" spans="2:22" x14ac:dyDescent="0.35">
      <c r="B821" s="14"/>
      <c r="C821" s="25"/>
      <c r="D821" s="16"/>
      <c r="J821" s="17"/>
      <c r="K821" s="17"/>
      <c r="L821" s="18"/>
      <c r="M821" s="19"/>
    </row>
    <row r="822" spans="2:22" ht="18" x14ac:dyDescent="0.4">
      <c r="B822" s="14"/>
      <c r="C822" s="24" t="s">
        <v>301</v>
      </c>
      <c r="D822" s="16"/>
      <c r="J822" s="17"/>
      <c r="K822" s="17"/>
      <c r="L822" s="18"/>
      <c r="M822" s="19"/>
    </row>
    <row r="823" spans="2:22" ht="18" x14ac:dyDescent="0.4">
      <c r="B823" s="14"/>
      <c r="C823" s="24"/>
      <c r="D823" s="16"/>
      <c r="J823" s="17"/>
      <c r="K823" s="17"/>
      <c r="L823" s="18"/>
      <c r="M823" s="19"/>
    </row>
    <row r="824" spans="2:22" ht="18" x14ac:dyDescent="0.4">
      <c r="B824" s="14"/>
      <c r="C824" s="24" t="s">
        <v>302</v>
      </c>
      <c r="D824" s="16"/>
      <c r="J824" s="17"/>
      <c r="K824" s="17"/>
      <c r="L824" s="18"/>
      <c r="M824" s="19"/>
    </row>
    <row r="825" spans="2:22" ht="18" x14ac:dyDescent="0.4">
      <c r="B825" s="14"/>
      <c r="C825" s="24"/>
      <c r="D825" s="16"/>
      <c r="J825" s="17"/>
      <c r="K825" s="17"/>
      <c r="L825" s="18"/>
      <c r="M825" s="19"/>
    </row>
    <row r="826" spans="2:22" ht="18" x14ac:dyDescent="0.4">
      <c r="B826" s="78"/>
      <c r="C826" s="24" t="s">
        <v>303</v>
      </c>
      <c r="D826" s="16"/>
      <c r="E826" s="4" t="s">
        <v>57</v>
      </c>
      <c r="J826" s="17"/>
      <c r="K826" s="17"/>
      <c r="L826" s="18"/>
      <c r="M826" s="19"/>
    </row>
    <row r="827" spans="2:22" x14ac:dyDescent="0.35">
      <c r="B827" s="14"/>
      <c r="C827" s="25"/>
      <c r="D827" s="16"/>
      <c r="J827" s="17"/>
      <c r="K827" s="17"/>
      <c r="L827" s="18"/>
      <c r="M827" s="19"/>
    </row>
    <row r="828" spans="2:22" x14ac:dyDescent="0.35">
      <c r="B828" s="14">
        <v>42</v>
      </c>
      <c r="C828" s="25" t="s">
        <v>304</v>
      </c>
      <c r="D828" s="16"/>
      <c r="J828" s="17"/>
      <c r="K828" s="17"/>
      <c r="L828" s="18"/>
      <c r="M828" s="19"/>
    </row>
    <row r="829" spans="2:22" x14ac:dyDescent="0.35">
      <c r="B829" s="14"/>
      <c r="C829" s="25"/>
      <c r="D829" s="16"/>
      <c r="J829" s="17"/>
      <c r="K829" s="17"/>
      <c r="L829" s="18"/>
      <c r="M829" s="19"/>
    </row>
    <row r="830" spans="2:22" ht="35" x14ac:dyDescent="0.35">
      <c r="B830" s="14"/>
      <c r="C830" s="25" t="s">
        <v>305</v>
      </c>
      <c r="D830" s="16"/>
      <c r="J830" s="17"/>
      <c r="K830" s="17"/>
      <c r="L830" s="18"/>
      <c r="M830" s="19"/>
    </row>
    <row r="831" spans="2:22" s="28" customFormat="1" x14ac:dyDescent="0.35">
      <c r="B831" s="14"/>
      <c r="C831" s="25"/>
      <c r="D831" s="16"/>
      <c r="E831" s="4"/>
      <c r="F831" s="4"/>
      <c r="G831" s="4"/>
      <c r="H831" s="4"/>
      <c r="I831" s="4"/>
      <c r="J831" s="17"/>
      <c r="K831" s="17"/>
      <c r="L831" s="18"/>
      <c r="M831" s="19"/>
      <c r="N831" s="20"/>
      <c r="O831" s="5"/>
      <c r="P831" s="5"/>
      <c r="Q831" s="5"/>
      <c r="R831" s="5"/>
      <c r="S831" s="5"/>
      <c r="T831" s="5"/>
      <c r="U831" s="5"/>
      <c r="V831" s="5"/>
    </row>
    <row r="832" spans="2:22" s="28" customFormat="1" x14ac:dyDescent="0.35">
      <c r="B832" s="14"/>
      <c r="C832" s="25" t="s">
        <v>56</v>
      </c>
      <c r="D832" s="16"/>
      <c r="E832" s="4"/>
      <c r="F832" s="4"/>
      <c r="G832" s="4"/>
      <c r="H832" s="4"/>
      <c r="I832" s="4"/>
      <c r="J832" s="17"/>
      <c r="K832" s="17"/>
      <c r="L832" s="18"/>
      <c r="M832" s="19"/>
      <c r="N832" s="20"/>
      <c r="O832" s="5"/>
      <c r="P832" s="5"/>
      <c r="Q832" s="5"/>
      <c r="R832" s="5"/>
      <c r="S832" s="5"/>
      <c r="T832" s="5"/>
      <c r="U832" s="5"/>
      <c r="V832" s="5"/>
    </row>
    <row r="833" spans="2:22" s="28" customFormat="1" x14ac:dyDescent="0.35">
      <c r="B833" s="14"/>
      <c r="C833" s="25" t="s">
        <v>58</v>
      </c>
      <c r="D833" s="16" t="s">
        <v>57</v>
      </c>
      <c r="E833" s="4"/>
      <c r="F833" s="4"/>
      <c r="G833" s="4"/>
      <c r="H833" s="4"/>
      <c r="I833" s="4"/>
      <c r="J833" s="17"/>
      <c r="K833" s="17"/>
      <c r="L833" s="18"/>
      <c r="M833" s="19"/>
      <c r="N833" s="20"/>
      <c r="O833" s="5"/>
      <c r="P833" s="5"/>
      <c r="Q833" s="5"/>
      <c r="R833" s="5"/>
      <c r="S833" s="5"/>
      <c r="T833" s="5"/>
      <c r="U833" s="5"/>
      <c r="V833" s="5"/>
    </row>
    <row r="834" spans="2:22" s="28" customFormat="1" x14ac:dyDescent="0.35">
      <c r="B834" s="14"/>
      <c r="C834" s="25"/>
      <c r="D834" s="16"/>
      <c r="E834" s="4"/>
      <c r="F834" s="4"/>
      <c r="G834" s="4"/>
      <c r="H834" s="4"/>
      <c r="I834" s="4"/>
      <c r="J834" s="17"/>
      <c r="K834" s="17"/>
      <c r="L834" s="18"/>
      <c r="M834" s="19"/>
      <c r="N834" s="20"/>
      <c r="O834" s="5"/>
      <c r="P834" s="5"/>
      <c r="Q834" s="5"/>
      <c r="R834" s="5"/>
      <c r="S834" s="5"/>
      <c r="T834" s="5"/>
      <c r="U834" s="5"/>
      <c r="V834" s="5"/>
    </row>
    <row r="835" spans="2:22" s="28" customFormat="1" ht="18" x14ac:dyDescent="0.4">
      <c r="B835" s="14"/>
      <c r="C835" s="74" t="s">
        <v>306</v>
      </c>
      <c r="D835" s="16"/>
      <c r="E835" s="4">
        <v>0</v>
      </c>
      <c r="F835" s="4"/>
      <c r="G835" s="4"/>
      <c r="H835" s="4"/>
      <c r="I835" s="4"/>
      <c r="J835" s="17"/>
      <c r="K835" s="17"/>
      <c r="L835" s="18"/>
      <c r="M835" s="19"/>
      <c r="N835" s="20"/>
      <c r="O835" s="5"/>
      <c r="P835" s="5"/>
      <c r="Q835" s="5"/>
      <c r="R835" s="5"/>
      <c r="S835" s="5"/>
      <c r="T835" s="5"/>
      <c r="U835" s="5"/>
      <c r="V835" s="5"/>
    </row>
    <row r="836" spans="2:22" s="28" customFormat="1" ht="18" x14ac:dyDescent="0.4">
      <c r="B836" s="14"/>
      <c r="C836" s="74"/>
      <c r="D836" s="16"/>
      <c r="E836" s="4"/>
      <c r="F836" s="4"/>
      <c r="G836" s="4"/>
      <c r="H836" s="4"/>
      <c r="I836" s="4"/>
      <c r="J836" s="17"/>
      <c r="K836" s="17"/>
      <c r="L836" s="18"/>
      <c r="M836" s="19"/>
      <c r="N836" s="20"/>
      <c r="O836" s="5"/>
      <c r="P836" s="5"/>
      <c r="Q836" s="5"/>
      <c r="R836" s="5"/>
      <c r="S836" s="5"/>
      <c r="T836" s="5"/>
      <c r="U836" s="5"/>
      <c r="V836" s="5"/>
    </row>
    <row r="837" spans="2:22" s="28" customFormat="1" ht="18" x14ac:dyDescent="0.4">
      <c r="B837" s="14"/>
      <c r="C837" s="74" t="s">
        <v>307</v>
      </c>
      <c r="D837" s="16"/>
      <c r="E837" s="4">
        <v>0</v>
      </c>
      <c r="F837" s="4"/>
      <c r="G837" s="4"/>
      <c r="H837" s="4"/>
      <c r="I837" s="4"/>
      <c r="J837" s="17"/>
      <c r="K837" s="17"/>
      <c r="L837" s="18"/>
      <c r="M837" s="19"/>
      <c r="N837" s="20"/>
      <c r="O837" s="5"/>
      <c r="P837" s="5"/>
      <c r="Q837" s="5"/>
      <c r="R837" s="5"/>
      <c r="S837" s="5"/>
      <c r="T837" s="5"/>
      <c r="U837" s="5"/>
      <c r="V837" s="5"/>
    </row>
    <row r="838" spans="2:22" s="28" customFormat="1" x14ac:dyDescent="0.35">
      <c r="B838" s="14"/>
      <c r="C838" s="25"/>
      <c r="D838" s="16"/>
      <c r="E838" s="4"/>
      <c r="F838" s="4"/>
      <c r="G838" s="4"/>
      <c r="H838" s="4"/>
      <c r="I838" s="4"/>
      <c r="J838" s="17"/>
      <c r="K838" s="17"/>
      <c r="L838" s="18"/>
      <c r="M838" s="19"/>
      <c r="N838" s="20"/>
      <c r="O838" s="5"/>
      <c r="P838" s="5"/>
      <c r="Q838" s="5"/>
      <c r="R838" s="5"/>
      <c r="S838" s="5"/>
      <c r="T838" s="5"/>
      <c r="U838" s="5"/>
      <c r="V838" s="5"/>
    </row>
    <row r="839" spans="2:22" s="28" customFormat="1" x14ac:dyDescent="0.35">
      <c r="B839" s="14">
        <v>43</v>
      </c>
      <c r="C839" s="25" t="s">
        <v>308</v>
      </c>
      <c r="D839" s="16"/>
      <c r="E839" s="4">
        <v>0</v>
      </c>
      <c r="F839" s="4"/>
      <c r="G839" s="4"/>
      <c r="H839" s="4"/>
      <c r="I839" s="4"/>
      <c r="J839" s="17"/>
      <c r="K839" s="17"/>
      <c r="L839" s="18"/>
      <c r="M839" s="19"/>
      <c r="N839" s="20"/>
      <c r="O839" s="5"/>
      <c r="P839" s="5"/>
      <c r="Q839" s="5"/>
      <c r="R839" s="5"/>
      <c r="S839" s="5"/>
      <c r="T839" s="5"/>
      <c r="U839" s="5"/>
      <c r="V839" s="5"/>
    </row>
    <row r="840" spans="2:22" s="28" customFormat="1" x14ac:dyDescent="0.35">
      <c r="B840" s="14"/>
      <c r="C840" s="25"/>
      <c r="D840" s="16"/>
      <c r="E840" s="4"/>
      <c r="F840" s="4"/>
      <c r="G840" s="4"/>
      <c r="H840" s="4"/>
      <c r="I840" s="4"/>
      <c r="J840" s="17"/>
      <c r="K840" s="17"/>
      <c r="L840" s="18"/>
      <c r="M840" s="19"/>
      <c r="N840" s="20"/>
      <c r="O840" s="5"/>
      <c r="P840" s="5"/>
      <c r="Q840" s="5"/>
      <c r="R840" s="5"/>
      <c r="S840" s="5"/>
      <c r="T840" s="5"/>
      <c r="U840" s="5"/>
      <c r="V840" s="5"/>
    </row>
    <row r="841" spans="2:22" s="28" customFormat="1" x14ac:dyDescent="0.35">
      <c r="B841" s="14"/>
      <c r="C841" s="25" t="s">
        <v>56</v>
      </c>
      <c r="D841" s="16"/>
      <c r="E841" s="4"/>
      <c r="F841" s="4"/>
      <c r="G841" s="4"/>
      <c r="H841" s="4"/>
      <c r="I841" s="4"/>
      <c r="J841" s="17"/>
      <c r="K841" s="17"/>
      <c r="L841" s="18"/>
      <c r="M841" s="19"/>
      <c r="N841" s="20"/>
      <c r="O841" s="5"/>
      <c r="P841" s="5"/>
      <c r="Q841" s="5"/>
      <c r="R841" s="5"/>
      <c r="S841" s="5"/>
      <c r="T841" s="5"/>
      <c r="U841" s="5"/>
      <c r="V841" s="5"/>
    </row>
    <row r="842" spans="2:22" s="28" customFormat="1" x14ac:dyDescent="0.35">
      <c r="B842" s="14"/>
      <c r="C842" s="25" t="s">
        <v>58</v>
      </c>
      <c r="D842" s="16" t="s">
        <v>57</v>
      </c>
      <c r="E842" s="4"/>
      <c r="F842" s="4"/>
      <c r="G842" s="4"/>
      <c r="H842" s="4"/>
      <c r="I842" s="4"/>
      <c r="J842" s="17"/>
      <c r="K842" s="17"/>
      <c r="L842" s="18"/>
      <c r="M842" s="19"/>
      <c r="N842" s="20"/>
      <c r="O842" s="5"/>
      <c r="P842" s="5"/>
      <c r="Q842" s="5"/>
      <c r="R842" s="5"/>
      <c r="S842" s="5"/>
      <c r="T842" s="5"/>
      <c r="U842" s="5"/>
      <c r="V842" s="5"/>
    </row>
    <row r="843" spans="2:22" s="28" customFormat="1" x14ac:dyDescent="0.35">
      <c r="B843" s="14"/>
      <c r="C843" s="25"/>
      <c r="D843" s="16"/>
      <c r="E843" s="4"/>
      <c r="F843" s="4"/>
      <c r="G843" s="4"/>
      <c r="H843" s="4"/>
      <c r="I843" s="4"/>
      <c r="J843" s="17"/>
      <c r="K843" s="17"/>
      <c r="L843" s="18"/>
      <c r="M843" s="19"/>
      <c r="N843" s="20"/>
      <c r="O843" s="5"/>
      <c r="P843" s="5"/>
      <c r="Q843" s="5"/>
      <c r="R843" s="5"/>
      <c r="S843" s="5"/>
      <c r="T843" s="5"/>
      <c r="U843" s="5"/>
      <c r="V843" s="5"/>
    </row>
    <row r="844" spans="2:22" s="28" customFormat="1" ht="18" x14ac:dyDescent="0.4">
      <c r="B844" s="14"/>
      <c r="C844" s="24" t="s">
        <v>309</v>
      </c>
      <c r="D844" s="16"/>
      <c r="E844" s="4">
        <v>0</v>
      </c>
      <c r="F844" s="4"/>
      <c r="G844" s="4"/>
      <c r="H844" s="4"/>
      <c r="I844" s="4"/>
      <c r="J844" s="17"/>
      <c r="K844" s="17"/>
      <c r="L844" s="18"/>
      <c r="M844" s="19"/>
      <c r="N844" s="20"/>
      <c r="O844" s="5"/>
      <c r="P844" s="5"/>
      <c r="Q844" s="5"/>
      <c r="R844" s="5"/>
      <c r="S844" s="5"/>
      <c r="T844" s="5"/>
      <c r="U844" s="5"/>
      <c r="V844" s="5"/>
    </row>
    <row r="845" spans="2:22" s="28" customFormat="1" x14ac:dyDescent="0.35">
      <c r="B845" s="14"/>
      <c r="C845" s="25"/>
      <c r="D845" s="16"/>
      <c r="E845" s="4"/>
      <c r="F845" s="4"/>
      <c r="G845" s="4"/>
      <c r="H845" s="4"/>
      <c r="I845" s="4"/>
      <c r="J845" s="17"/>
      <c r="K845" s="17"/>
      <c r="L845" s="18"/>
      <c r="M845" s="19"/>
      <c r="N845" s="20"/>
      <c r="O845" s="5"/>
      <c r="P845" s="5"/>
      <c r="Q845" s="5"/>
      <c r="R845" s="5"/>
      <c r="S845" s="5"/>
      <c r="T845" s="5"/>
      <c r="U845" s="5"/>
      <c r="V845" s="5"/>
    </row>
    <row r="846" spans="2:22" s="28" customFormat="1" x14ac:dyDescent="0.35">
      <c r="B846" s="14">
        <v>44</v>
      </c>
      <c r="C846" s="25" t="s">
        <v>310</v>
      </c>
      <c r="D846" s="16"/>
      <c r="E846" s="4">
        <v>0</v>
      </c>
      <c r="F846" s="4"/>
      <c r="G846" s="4"/>
      <c r="H846" s="4"/>
      <c r="I846" s="4"/>
      <c r="J846" s="17"/>
      <c r="K846" s="17"/>
      <c r="L846" s="18"/>
      <c r="M846" s="19"/>
      <c r="N846" s="20"/>
      <c r="O846" s="5"/>
      <c r="P846" s="5"/>
      <c r="Q846" s="5"/>
      <c r="R846" s="5"/>
      <c r="S846" s="5"/>
      <c r="T846" s="5"/>
      <c r="U846" s="5"/>
      <c r="V846" s="5"/>
    </row>
    <row r="847" spans="2:22" s="28" customFormat="1" x14ac:dyDescent="0.35">
      <c r="B847" s="14"/>
      <c r="C847" s="25"/>
      <c r="D847" s="16"/>
      <c r="E847" s="4"/>
      <c r="F847" s="4"/>
      <c r="G847" s="4"/>
      <c r="H847" s="4"/>
      <c r="I847" s="4"/>
      <c r="J847" s="17"/>
      <c r="K847" s="17"/>
      <c r="L847" s="18"/>
      <c r="M847" s="19"/>
      <c r="N847" s="20"/>
      <c r="O847" s="5"/>
      <c r="P847" s="5"/>
      <c r="Q847" s="5"/>
      <c r="R847" s="5"/>
      <c r="S847" s="5"/>
      <c r="T847" s="5"/>
      <c r="U847" s="5"/>
      <c r="V847" s="5"/>
    </row>
    <row r="848" spans="2:22" s="28" customFormat="1" x14ac:dyDescent="0.35">
      <c r="B848" s="14"/>
      <c r="C848" s="25" t="s">
        <v>56</v>
      </c>
      <c r="D848" s="16"/>
      <c r="E848" s="4"/>
      <c r="F848" s="4"/>
      <c r="G848" s="4"/>
      <c r="H848" s="4"/>
      <c r="I848" s="4"/>
      <c r="J848" s="17"/>
      <c r="K848" s="17"/>
      <c r="L848" s="18"/>
      <c r="M848" s="19"/>
      <c r="N848" s="20"/>
      <c r="O848" s="5"/>
      <c r="P848" s="5"/>
      <c r="Q848" s="5"/>
      <c r="R848" s="5"/>
      <c r="S848" s="5"/>
      <c r="T848" s="5"/>
      <c r="U848" s="5"/>
      <c r="V848" s="5"/>
    </row>
    <row r="849" spans="2:22" s="28" customFormat="1" x14ac:dyDescent="0.35">
      <c r="B849" s="14"/>
      <c r="C849" s="25" t="s">
        <v>58</v>
      </c>
      <c r="D849" s="16" t="s">
        <v>57</v>
      </c>
      <c r="E849" s="4"/>
      <c r="F849" s="4"/>
      <c r="G849" s="4"/>
      <c r="H849" s="4"/>
      <c r="I849" s="4"/>
      <c r="J849" s="17"/>
      <c r="K849" s="17"/>
      <c r="L849" s="18"/>
      <c r="M849" s="19"/>
      <c r="N849" s="20"/>
      <c r="O849" s="5"/>
      <c r="P849" s="5"/>
      <c r="Q849" s="5"/>
      <c r="R849" s="5"/>
      <c r="S849" s="5"/>
      <c r="T849" s="5"/>
      <c r="U849" s="5"/>
      <c r="V849" s="5"/>
    </row>
    <row r="850" spans="2:22" s="28" customFormat="1" x14ac:dyDescent="0.35">
      <c r="B850" s="14"/>
      <c r="C850" s="25"/>
      <c r="D850" s="16"/>
      <c r="E850" s="4"/>
      <c r="F850" s="4"/>
      <c r="G850" s="4"/>
      <c r="H850" s="4"/>
      <c r="I850" s="4"/>
      <c r="J850" s="17"/>
      <c r="K850" s="17"/>
      <c r="L850" s="18"/>
      <c r="M850" s="19"/>
      <c r="N850" s="20"/>
      <c r="O850" s="5"/>
      <c r="P850" s="5"/>
      <c r="Q850" s="5"/>
      <c r="R850" s="5"/>
      <c r="S850" s="5"/>
      <c r="T850" s="5"/>
      <c r="U850" s="5"/>
      <c r="V850" s="5"/>
    </row>
    <row r="851" spans="2:22" s="28" customFormat="1" x14ac:dyDescent="0.35">
      <c r="B851" s="14">
        <v>45</v>
      </c>
      <c r="C851" s="25" t="s">
        <v>311</v>
      </c>
      <c r="D851" s="16"/>
      <c r="E851" s="4">
        <v>0</v>
      </c>
      <c r="F851" s="4"/>
      <c r="G851" s="4"/>
      <c r="H851" s="4"/>
      <c r="I851" s="4"/>
      <c r="J851" s="17"/>
      <c r="K851" s="17"/>
      <c r="L851" s="18"/>
      <c r="M851" s="19"/>
      <c r="N851" s="20"/>
      <c r="O851" s="5"/>
      <c r="P851" s="5"/>
      <c r="Q851" s="5"/>
      <c r="R851" s="5"/>
      <c r="S851" s="5"/>
      <c r="T851" s="5"/>
      <c r="U851" s="5"/>
      <c r="V851" s="5"/>
    </row>
    <row r="852" spans="2:22" s="28" customFormat="1" x14ac:dyDescent="0.35">
      <c r="B852" s="14"/>
      <c r="C852" s="25"/>
      <c r="D852" s="16"/>
      <c r="E852" s="4"/>
      <c r="F852" s="4"/>
      <c r="G852" s="4"/>
      <c r="H852" s="4"/>
      <c r="I852" s="4"/>
      <c r="J852" s="17"/>
      <c r="K852" s="17"/>
      <c r="L852" s="18"/>
      <c r="M852" s="19"/>
      <c r="N852" s="20"/>
      <c r="O852" s="5"/>
      <c r="P852" s="5"/>
      <c r="Q852" s="5"/>
      <c r="R852" s="5"/>
      <c r="S852" s="5"/>
      <c r="T852" s="5"/>
      <c r="U852" s="5"/>
      <c r="V852" s="5"/>
    </row>
    <row r="853" spans="2:22" s="28" customFormat="1" x14ac:dyDescent="0.35">
      <c r="B853" s="14"/>
      <c r="C853" s="25" t="s">
        <v>56</v>
      </c>
      <c r="D853" s="16"/>
      <c r="E853" s="4"/>
      <c r="F853" s="4"/>
      <c r="G853" s="4"/>
      <c r="H853" s="4"/>
      <c r="I853" s="4"/>
      <c r="J853" s="17"/>
      <c r="K853" s="17"/>
      <c r="L853" s="18"/>
      <c r="M853" s="19"/>
      <c r="N853" s="20"/>
      <c r="O853" s="5"/>
      <c r="P853" s="5"/>
      <c r="Q853" s="5"/>
      <c r="R853" s="5"/>
      <c r="S853" s="5"/>
      <c r="T853" s="5"/>
      <c r="U853" s="5"/>
      <c r="V853" s="5"/>
    </row>
    <row r="854" spans="2:22" s="28" customFormat="1" x14ac:dyDescent="0.35">
      <c r="B854" s="14"/>
      <c r="C854" s="25" t="s">
        <v>58</v>
      </c>
      <c r="D854" s="16" t="s">
        <v>57</v>
      </c>
      <c r="E854" s="4"/>
      <c r="F854" s="4"/>
      <c r="G854" s="4"/>
      <c r="H854" s="4"/>
      <c r="I854" s="4"/>
      <c r="J854" s="17"/>
      <c r="K854" s="17"/>
      <c r="L854" s="18"/>
      <c r="M854" s="19"/>
      <c r="N854" s="20"/>
      <c r="O854" s="5"/>
      <c r="P854" s="5"/>
      <c r="Q854" s="5"/>
      <c r="R854" s="5"/>
      <c r="S854" s="5"/>
      <c r="T854" s="5"/>
      <c r="U854" s="5"/>
      <c r="V854" s="5"/>
    </row>
    <row r="855" spans="2:22" s="28" customFormat="1" x14ac:dyDescent="0.35">
      <c r="B855" s="14"/>
      <c r="C855" s="25"/>
      <c r="D855" s="16"/>
      <c r="E855" s="4"/>
      <c r="F855" s="4"/>
      <c r="G855" s="4"/>
      <c r="H855" s="4"/>
      <c r="I855" s="4"/>
      <c r="J855" s="17"/>
      <c r="K855" s="17"/>
      <c r="L855" s="18"/>
      <c r="M855" s="19"/>
      <c r="N855" s="20"/>
      <c r="O855" s="5"/>
      <c r="P855" s="5"/>
      <c r="Q855" s="5"/>
      <c r="R855" s="5"/>
      <c r="S855" s="5"/>
      <c r="T855" s="5"/>
      <c r="U855" s="5"/>
      <c r="V855" s="5"/>
    </row>
    <row r="856" spans="2:22" s="28" customFormat="1" x14ac:dyDescent="0.35">
      <c r="B856" s="14"/>
      <c r="C856" s="25"/>
      <c r="D856" s="16"/>
      <c r="E856" s="4"/>
      <c r="F856" s="4"/>
      <c r="G856" s="4"/>
      <c r="H856" s="4"/>
      <c r="I856" s="4"/>
      <c r="J856" s="17"/>
      <c r="K856" s="17"/>
      <c r="L856" s="18"/>
      <c r="M856" s="19"/>
      <c r="N856" s="20"/>
      <c r="O856" s="5"/>
      <c r="P856" s="5"/>
      <c r="Q856" s="5"/>
      <c r="R856" s="5"/>
      <c r="S856" s="5"/>
      <c r="T856" s="5"/>
      <c r="U856" s="5"/>
      <c r="V856" s="5"/>
    </row>
    <row r="857" spans="2:22" s="28" customFormat="1" x14ac:dyDescent="0.35">
      <c r="B857" s="14"/>
      <c r="C857" s="25"/>
      <c r="D857" s="16"/>
      <c r="E857" s="4"/>
      <c r="F857" s="4"/>
      <c r="G857" s="4"/>
      <c r="H857" s="4"/>
      <c r="I857" s="4"/>
      <c r="J857" s="17"/>
      <c r="K857" s="17"/>
      <c r="L857" s="18"/>
      <c r="M857" s="19"/>
      <c r="N857" s="20"/>
      <c r="O857" s="5"/>
      <c r="P857" s="5"/>
      <c r="Q857" s="5"/>
      <c r="R857" s="5"/>
      <c r="S857" s="5"/>
      <c r="T857" s="5"/>
      <c r="U857" s="5"/>
      <c r="V857" s="5"/>
    </row>
    <row r="858" spans="2:22" s="39" customFormat="1" ht="39.75" customHeight="1" thickBot="1" x14ac:dyDescent="0.45">
      <c r="B858" s="30"/>
      <c r="C858" s="31"/>
      <c r="D858" s="32"/>
      <c r="E858" s="33"/>
      <c r="F858" s="33"/>
      <c r="G858" s="33"/>
      <c r="H858" s="33"/>
      <c r="I858" s="33"/>
      <c r="J858" s="34"/>
      <c r="K858" s="35"/>
      <c r="L858" s="36" t="s">
        <v>34</v>
      </c>
      <c r="M858" s="37"/>
      <c r="N858" s="38"/>
      <c r="P858" s="40"/>
    </row>
    <row r="859" spans="2:22" s="40" customFormat="1" ht="17.25" customHeight="1" thickTop="1" x14ac:dyDescent="0.35">
      <c r="B859" s="41"/>
      <c r="C859" s="42"/>
      <c r="D859" s="43"/>
      <c r="E859" s="44"/>
      <c r="F859" s="44"/>
      <c r="G859" s="44"/>
      <c r="H859" s="44"/>
      <c r="I859" s="44"/>
      <c r="J859" s="45" t="s">
        <v>35</v>
      </c>
      <c r="K859" s="35"/>
      <c r="L859" s="46"/>
      <c r="M859" s="47"/>
      <c r="N859" s="48"/>
      <c r="O859" s="39"/>
      <c r="P859" s="39"/>
    </row>
    <row r="860" spans="2:22" s="40" customFormat="1" ht="17.25" customHeight="1" x14ac:dyDescent="0.35">
      <c r="B860" s="49"/>
      <c r="C860" s="50" t="s">
        <v>36</v>
      </c>
      <c r="D860" s="51"/>
      <c r="J860" s="52"/>
      <c r="K860" s="50"/>
      <c r="L860" s="53"/>
      <c r="M860" s="53"/>
      <c r="N860" s="48"/>
      <c r="O860" s="39"/>
      <c r="P860" s="39"/>
    </row>
    <row r="861" spans="2:22" s="39" customFormat="1" ht="17.25" customHeight="1" x14ac:dyDescent="0.35">
      <c r="B861" s="54"/>
      <c r="C861" s="50" t="s">
        <v>37</v>
      </c>
      <c r="D861" s="55"/>
      <c r="J861" s="56"/>
      <c r="K861" s="50"/>
      <c r="L861" s="53"/>
      <c r="M861" s="57"/>
    </row>
    <row r="862" spans="2:22" s="39" customFormat="1" ht="17.25" customHeight="1" x14ac:dyDescent="0.4">
      <c r="B862" s="54"/>
      <c r="C862" s="50" t="s">
        <v>38</v>
      </c>
      <c r="D862" s="55"/>
      <c r="J862" s="52"/>
      <c r="K862" s="58"/>
      <c r="L862" s="59"/>
      <c r="M862" s="57"/>
      <c r="N862" s="48"/>
    </row>
    <row r="863" spans="2:22" s="39" customFormat="1" ht="17.25" customHeight="1" x14ac:dyDescent="0.35">
      <c r="B863" s="54"/>
      <c r="C863" s="50" t="str">
        <f>+C789</f>
        <v xml:space="preserve">Dlamvuzo High School </v>
      </c>
      <c r="D863" s="55"/>
      <c r="J863" s="60" t="s">
        <v>39</v>
      </c>
      <c r="K863" s="50"/>
      <c r="L863" s="53"/>
      <c r="M863" s="57"/>
      <c r="N863" s="48"/>
    </row>
    <row r="864" spans="2:22" s="39" customFormat="1" ht="17.25" customHeight="1" x14ac:dyDescent="0.35">
      <c r="B864" s="54"/>
      <c r="C864" s="61" t="s">
        <v>312</v>
      </c>
      <c r="D864" s="55"/>
      <c r="J864" s="56" t="s">
        <v>41</v>
      </c>
      <c r="K864" s="50"/>
      <c r="L864" s="53"/>
      <c r="M864" s="57"/>
      <c r="N864" s="48"/>
    </row>
    <row r="865" spans="2:22" ht="18" x14ac:dyDescent="0.4">
      <c r="K865" s="6" t="s">
        <v>0</v>
      </c>
      <c r="N865" s="5"/>
    </row>
    <row r="866" spans="2:22" ht="18" x14ac:dyDescent="0.4">
      <c r="K866" s="6" t="s">
        <v>1157</v>
      </c>
      <c r="N866" s="5"/>
    </row>
    <row r="867" spans="2:22" ht="18" x14ac:dyDescent="0.4">
      <c r="K867" s="6" t="str">
        <f>+K793</f>
        <v>DLAMVUZO HIGH SCHOOL</v>
      </c>
      <c r="N867" s="5"/>
    </row>
    <row r="868" spans="2:22" s="7" customFormat="1" ht="18" x14ac:dyDescent="0.4">
      <c r="B868" s="8"/>
      <c r="C868" s="9"/>
      <c r="D868" s="10"/>
      <c r="E868" s="11"/>
      <c r="F868" s="11"/>
      <c r="G868" s="11"/>
      <c r="H868" s="11"/>
      <c r="I868" s="11"/>
      <c r="J868" s="12"/>
      <c r="K868" s="12"/>
      <c r="L868" s="11"/>
      <c r="M868" s="11"/>
      <c r="N868" s="5"/>
      <c r="O868" s="5"/>
      <c r="P868" s="5"/>
      <c r="Q868" s="5"/>
      <c r="R868" s="5"/>
      <c r="S868" s="5"/>
      <c r="T868" s="5"/>
      <c r="U868" s="5"/>
      <c r="V868" s="5"/>
    </row>
    <row r="869" spans="2:22" s="7" customFormat="1" ht="18" x14ac:dyDescent="0.4">
      <c r="B869" s="8" t="s">
        <v>2</v>
      </c>
      <c r="D869" s="10" t="s">
        <v>3</v>
      </c>
      <c r="E869" s="11" t="s">
        <v>4</v>
      </c>
      <c r="F869" s="11" t="s">
        <v>4</v>
      </c>
      <c r="G869" s="11" t="s">
        <v>4</v>
      </c>
      <c r="H869" s="11" t="s">
        <v>4</v>
      </c>
      <c r="I869" s="11" t="s">
        <v>4</v>
      </c>
      <c r="J869" s="12"/>
      <c r="K869" s="8" t="s">
        <v>5</v>
      </c>
      <c r="L869" s="13" t="s">
        <v>6</v>
      </c>
      <c r="M869" s="13" t="s">
        <v>7</v>
      </c>
      <c r="N869" s="5"/>
      <c r="O869" s="5"/>
      <c r="P869" s="5"/>
      <c r="Q869" s="5"/>
      <c r="R869" s="5"/>
      <c r="S869" s="5"/>
      <c r="T869" s="5"/>
      <c r="U869" s="5"/>
      <c r="V869" s="5"/>
    </row>
    <row r="870" spans="2:22" s="28" customFormat="1" x14ac:dyDescent="0.35">
      <c r="B870" s="14">
        <v>46</v>
      </c>
      <c r="C870" s="25" t="s">
        <v>313</v>
      </c>
      <c r="D870" s="16"/>
      <c r="E870" s="4">
        <v>0</v>
      </c>
      <c r="F870" s="4"/>
      <c r="G870" s="4"/>
      <c r="H870" s="4"/>
      <c r="I870" s="4"/>
      <c r="J870" s="17"/>
      <c r="K870" s="17"/>
      <c r="L870" s="18"/>
      <c r="M870" s="19"/>
      <c r="N870" s="20"/>
      <c r="O870" s="5"/>
      <c r="P870" s="5"/>
      <c r="Q870" s="5"/>
      <c r="R870" s="5"/>
      <c r="S870" s="5"/>
      <c r="T870" s="5"/>
      <c r="U870" s="5"/>
      <c r="V870" s="5"/>
    </row>
    <row r="871" spans="2:22" s="28" customFormat="1" x14ac:dyDescent="0.35">
      <c r="B871" s="14"/>
      <c r="C871" s="25"/>
      <c r="D871" s="16"/>
      <c r="E871" s="4"/>
      <c r="F871" s="4"/>
      <c r="G871" s="4"/>
      <c r="H871" s="4"/>
      <c r="I871" s="4"/>
      <c r="J871" s="17"/>
      <c r="K871" s="17"/>
      <c r="L871" s="18"/>
      <c r="M871" s="19"/>
      <c r="N871" s="20"/>
      <c r="O871" s="5"/>
      <c r="P871" s="5"/>
      <c r="Q871" s="5"/>
      <c r="R871" s="5"/>
      <c r="S871" s="5"/>
      <c r="T871" s="5"/>
      <c r="U871" s="5"/>
      <c r="V871" s="5"/>
    </row>
    <row r="872" spans="2:22" s="28" customFormat="1" x14ac:dyDescent="0.35">
      <c r="B872" s="14"/>
      <c r="C872" s="25" t="s">
        <v>56</v>
      </c>
      <c r="D872" s="16"/>
      <c r="E872" s="4"/>
      <c r="F872" s="4"/>
      <c r="G872" s="4"/>
      <c r="H872" s="4"/>
      <c r="I872" s="4"/>
      <c r="J872" s="17"/>
      <c r="K872" s="17"/>
      <c r="L872" s="18"/>
      <c r="M872" s="19"/>
      <c r="N872" s="20"/>
      <c r="O872" s="5"/>
      <c r="P872" s="5"/>
      <c r="Q872" s="5"/>
      <c r="R872" s="5"/>
      <c r="S872" s="5"/>
      <c r="T872" s="5"/>
      <c r="U872" s="5"/>
      <c r="V872" s="5"/>
    </row>
    <row r="873" spans="2:22" s="28" customFormat="1" x14ac:dyDescent="0.35">
      <c r="B873" s="14"/>
      <c r="C873" s="25" t="s">
        <v>58</v>
      </c>
      <c r="D873" s="16" t="s">
        <v>57</v>
      </c>
      <c r="E873" s="4"/>
      <c r="F873" s="4"/>
      <c r="G873" s="4"/>
      <c r="H873" s="4"/>
      <c r="I873" s="4"/>
      <c r="J873" s="17"/>
      <c r="K873" s="17"/>
      <c r="L873" s="18"/>
      <c r="M873" s="19"/>
      <c r="N873" s="20"/>
      <c r="O873" s="5"/>
      <c r="P873" s="5"/>
      <c r="Q873" s="5"/>
      <c r="R873" s="5"/>
      <c r="S873" s="5"/>
      <c r="T873" s="5"/>
      <c r="U873" s="5"/>
      <c r="V873" s="5"/>
    </row>
    <row r="874" spans="2:22" s="28" customFormat="1" x14ac:dyDescent="0.35">
      <c r="B874" s="14"/>
      <c r="C874" s="25"/>
      <c r="D874" s="16"/>
      <c r="E874" s="4"/>
      <c r="F874" s="4"/>
      <c r="G874" s="4"/>
      <c r="H874" s="4"/>
      <c r="I874" s="4"/>
      <c r="J874" s="17"/>
      <c r="K874" s="17"/>
      <c r="L874" s="18"/>
      <c r="M874" s="19"/>
      <c r="N874" s="20"/>
      <c r="O874" s="5"/>
      <c r="P874" s="5"/>
      <c r="Q874" s="5"/>
      <c r="R874" s="5"/>
      <c r="S874" s="5"/>
      <c r="T874" s="5"/>
      <c r="U874" s="5"/>
      <c r="V874" s="5"/>
    </row>
    <row r="875" spans="2:22" s="28" customFormat="1" x14ac:dyDescent="0.35">
      <c r="B875" s="14">
        <v>47</v>
      </c>
      <c r="C875" s="25" t="s">
        <v>314</v>
      </c>
      <c r="D875" s="16"/>
      <c r="E875" s="4">
        <v>0</v>
      </c>
      <c r="F875" s="4"/>
      <c r="G875" s="4"/>
      <c r="H875" s="4"/>
      <c r="I875" s="4"/>
      <c r="J875" s="17"/>
      <c r="K875" s="17"/>
      <c r="L875" s="18"/>
      <c r="M875" s="19"/>
      <c r="N875" s="20"/>
      <c r="O875" s="5"/>
      <c r="P875" s="5"/>
      <c r="Q875" s="5"/>
      <c r="R875" s="5"/>
      <c r="S875" s="5"/>
      <c r="T875" s="5"/>
      <c r="U875" s="5"/>
      <c r="V875" s="5"/>
    </row>
    <row r="876" spans="2:22" s="28" customFormat="1" x14ac:dyDescent="0.35">
      <c r="B876" s="14"/>
      <c r="C876" s="25"/>
      <c r="D876" s="16"/>
      <c r="E876" s="4"/>
      <c r="F876" s="4"/>
      <c r="G876" s="4"/>
      <c r="H876" s="4"/>
      <c r="I876" s="4"/>
      <c r="J876" s="17"/>
      <c r="K876" s="17"/>
      <c r="L876" s="18"/>
      <c r="M876" s="19"/>
      <c r="N876" s="20"/>
      <c r="O876" s="5"/>
      <c r="P876" s="5"/>
      <c r="Q876" s="5"/>
      <c r="R876" s="5"/>
      <c r="S876" s="5"/>
      <c r="T876" s="5"/>
      <c r="U876" s="5"/>
      <c r="V876" s="5"/>
    </row>
    <row r="877" spans="2:22" s="28" customFormat="1" x14ac:dyDescent="0.35">
      <c r="B877" s="14"/>
      <c r="C877" s="25" t="s">
        <v>56</v>
      </c>
      <c r="D877" s="16"/>
      <c r="E877" s="4"/>
      <c r="F877" s="4"/>
      <c r="G877" s="4"/>
      <c r="H877" s="4"/>
      <c r="I877" s="4"/>
      <c r="J877" s="17"/>
      <c r="K877" s="17"/>
      <c r="L877" s="18"/>
      <c r="M877" s="19"/>
      <c r="N877" s="20"/>
      <c r="O877" s="5"/>
      <c r="P877" s="5"/>
      <c r="Q877" s="5"/>
      <c r="R877" s="5"/>
      <c r="S877" s="5"/>
      <c r="T877" s="5"/>
      <c r="U877" s="5"/>
      <c r="V877" s="5"/>
    </row>
    <row r="878" spans="2:22" s="28" customFormat="1" x14ac:dyDescent="0.35">
      <c r="B878" s="14"/>
      <c r="C878" s="25" t="s">
        <v>58</v>
      </c>
      <c r="D878" s="16" t="s">
        <v>57</v>
      </c>
      <c r="E878" s="4"/>
      <c r="F878" s="4"/>
      <c r="G878" s="4"/>
      <c r="H878" s="4"/>
      <c r="I878" s="4"/>
      <c r="J878" s="17"/>
      <c r="K878" s="17"/>
      <c r="L878" s="18"/>
      <c r="M878" s="19"/>
      <c r="N878" s="20"/>
      <c r="O878" s="5"/>
      <c r="P878" s="5"/>
      <c r="Q878" s="5"/>
      <c r="R878" s="5"/>
      <c r="S878" s="5"/>
      <c r="T878" s="5"/>
      <c r="U878" s="5"/>
      <c r="V878" s="5"/>
    </row>
    <row r="879" spans="2:22" s="28" customFormat="1" x14ac:dyDescent="0.35">
      <c r="B879" s="14"/>
      <c r="C879" s="25"/>
      <c r="D879" s="16"/>
      <c r="E879" s="4"/>
      <c r="F879" s="4"/>
      <c r="G879" s="4"/>
      <c r="H879" s="4"/>
      <c r="I879" s="4"/>
      <c r="J879" s="17"/>
      <c r="K879" s="17"/>
      <c r="L879" s="18"/>
      <c r="M879" s="19"/>
      <c r="N879" s="20"/>
      <c r="O879" s="5"/>
      <c r="P879" s="5"/>
      <c r="Q879" s="5"/>
      <c r="R879" s="5"/>
      <c r="S879" s="5"/>
      <c r="T879" s="5"/>
      <c r="U879" s="5"/>
      <c r="V879" s="5"/>
    </row>
    <row r="880" spans="2:22" s="28" customFormat="1" x14ac:dyDescent="0.35">
      <c r="B880" s="14">
        <v>48</v>
      </c>
      <c r="C880" s="25" t="s">
        <v>315</v>
      </c>
      <c r="D880" s="16"/>
      <c r="E880" s="4">
        <v>0</v>
      </c>
      <c r="F880" s="4"/>
      <c r="G880" s="4"/>
      <c r="H880" s="4"/>
      <c r="I880" s="4"/>
      <c r="J880" s="17"/>
      <c r="K880" s="17"/>
      <c r="L880" s="18"/>
      <c r="M880" s="19"/>
      <c r="N880" s="20"/>
      <c r="O880" s="5"/>
      <c r="P880" s="5"/>
      <c r="Q880" s="5"/>
      <c r="R880" s="5"/>
      <c r="S880" s="5"/>
      <c r="T880" s="5"/>
      <c r="U880" s="5"/>
      <c r="V880" s="5"/>
    </row>
    <row r="881" spans="2:22" s="28" customFormat="1" x14ac:dyDescent="0.35">
      <c r="B881" s="14"/>
      <c r="C881" s="25"/>
      <c r="D881" s="16"/>
      <c r="E881" s="4"/>
      <c r="F881" s="4"/>
      <c r="G881" s="4"/>
      <c r="H881" s="4"/>
      <c r="I881" s="4"/>
      <c r="J881" s="17"/>
      <c r="K881" s="17"/>
      <c r="L881" s="18"/>
      <c r="M881" s="19"/>
      <c r="N881" s="20"/>
      <c r="O881" s="5"/>
      <c r="P881" s="5"/>
      <c r="Q881" s="5"/>
      <c r="R881" s="5"/>
      <c r="S881" s="5"/>
      <c r="T881" s="5"/>
      <c r="U881" s="5"/>
      <c r="V881" s="5"/>
    </row>
    <row r="882" spans="2:22" s="28" customFormat="1" x14ac:dyDescent="0.35">
      <c r="B882" s="14"/>
      <c r="C882" s="25" t="s">
        <v>56</v>
      </c>
      <c r="D882" s="16"/>
      <c r="E882" s="4"/>
      <c r="F882" s="4"/>
      <c r="G882" s="4"/>
      <c r="H882" s="4"/>
      <c r="I882" s="4"/>
      <c r="J882" s="17"/>
      <c r="K882" s="17"/>
      <c r="L882" s="18"/>
      <c r="M882" s="19"/>
      <c r="N882" s="20"/>
      <c r="O882" s="5"/>
      <c r="P882" s="5"/>
      <c r="Q882" s="5"/>
      <c r="R882" s="5"/>
      <c r="S882" s="5"/>
      <c r="T882" s="5"/>
      <c r="U882" s="5"/>
      <c r="V882" s="5"/>
    </row>
    <row r="883" spans="2:22" s="28" customFormat="1" x14ac:dyDescent="0.35">
      <c r="B883" s="14"/>
      <c r="C883" s="25" t="s">
        <v>58</v>
      </c>
      <c r="D883" s="16" t="s">
        <v>57</v>
      </c>
      <c r="E883" s="4"/>
      <c r="F883" s="4"/>
      <c r="G883" s="4"/>
      <c r="H883" s="4"/>
      <c r="I883" s="4"/>
      <c r="J883" s="17"/>
      <c r="K883" s="17"/>
      <c r="L883" s="18"/>
      <c r="M883" s="19"/>
      <c r="N883" s="20"/>
      <c r="O883" s="5"/>
      <c r="P883" s="5"/>
      <c r="Q883" s="5"/>
      <c r="R883" s="5"/>
      <c r="S883" s="5"/>
      <c r="T883" s="5"/>
      <c r="U883" s="5"/>
      <c r="V883" s="5"/>
    </row>
    <row r="884" spans="2:22" s="28" customFormat="1" x14ac:dyDescent="0.35">
      <c r="B884" s="14"/>
      <c r="C884" s="25"/>
      <c r="D884" s="16"/>
      <c r="E884" s="4"/>
      <c r="F884" s="4"/>
      <c r="G884" s="4"/>
      <c r="H884" s="4"/>
      <c r="I884" s="4"/>
      <c r="J884" s="17"/>
      <c r="K884" s="17"/>
      <c r="L884" s="18"/>
      <c r="M884" s="19"/>
      <c r="N884" s="20"/>
      <c r="O884" s="5"/>
      <c r="P884" s="5"/>
      <c r="Q884" s="5"/>
      <c r="R884" s="5"/>
      <c r="S884" s="5"/>
      <c r="T884" s="5"/>
      <c r="U884" s="5"/>
      <c r="V884" s="5"/>
    </row>
    <row r="885" spans="2:22" s="28" customFormat="1" x14ac:dyDescent="0.35">
      <c r="B885" s="14">
        <v>49</v>
      </c>
      <c r="C885" s="25" t="s">
        <v>316</v>
      </c>
      <c r="D885" s="16"/>
      <c r="E885" s="4">
        <v>0</v>
      </c>
      <c r="F885" s="4"/>
      <c r="G885" s="4"/>
      <c r="H885" s="4"/>
      <c r="I885" s="4"/>
      <c r="J885" s="17"/>
      <c r="K885" s="17"/>
      <c r="L885" s="18"/>
      <c r="M885" s="19"/>
      <c r="N885" s="20"/>
      <c r="O885" s="5"/>
      <c r="P885" s="5"/>
      <c r="Q885" s="5"/>
      <c r="R885" s="5"/>
      <c r="S885" s="5"/>
      <c r="T885" s="5"/>
      <c r="U885" s="5"/>
      <c r="V885" s="5"/>
    </row>
    <row r="886" spans="2:22" s="28" customFormat="1" x14ac:dyDescent="0.35">
      <c r="B886" s="14"/>
      <c r="C886" s="25"/>
      <c r="D886" s="16"/>
      <c r="E886" s="4"/>
      <c r="F886" s="4"/>
      <c r="G886" s="4"/>
      <c r="H886" s="4"/>
      <c r="I886" s="4"/>
      <c r="J886" s="17"/>
      <c r="K886" s="17"/>
      <c r="L886" s="18"/>
      <c r="M886" s="19"/>
      <c r="N886" s="20"/>
      <c r="O886" s="5"/>
      <c r="P886" s="5"/>
      <c r="Q886" s="5"/>
      <c r="R886" s="5"/>
      <c r="S886" s="5"/>
      <c r="T886" s="5"/>
      <c r="U886" s="5"/>
      <c r="V886" s="5"/>
    </row>
    <row r="887" spans="2:22" s="28" customFormat="1" ht="36" customHeight="1" x14ac:dyDescent="0.35">
      <c r="B887" s="14"/>
      <c r="C887" s="25" t="s">
        <v>317</v>
      </c>
      <c r="D887" s="16"/>
      <c r="E887" s="4"/>
      <c r="F887" s="4"/>
      <c r="G887" s="4"/>
      <c r="H887" s="4"/>
      <c r="I887" s="4"/>
      <c r="J887" s="17"/>
      <c r="K887" s="17"/>
      <c r="L887" s="18"/>
      <c r="M887" s="19"/>
      <c r="N887" s="20"/>
      <c r="O887" s="5"/>
      <c r="P887" s="5"/>
      <c r="Q887" s="5"/>
      <c r="R887" s="5"/>
      <c r="S887" s="5"/>
      <c r="T887" s="5"/>
      <c r="U887" s="5"/>
      <c r="V887" s="5"/>
    </row>
    <row r="888" spans="2:22" s="28" customFormat="1" x14ac:dyDescent="0.35">
      <c r="B888" s="14"/>
      <c r="C888" s="25"/>
      <c r="D888" s="16"/>
      <c r="E888" s="4"/>
      <c r="F888" s="4"/>
      <c r="G888" s="4"/>
      <c r="H888" s="4"/>
      <c r="I888" s="4"/>
      <c r="J888" s="17"/>
      <c r="K888" s="17"/>
      <c r="L888" s="18"/>
      <c r="M888" s="19"/>
      <c r="N888" s="20"/>
      <c r="O888" s="5"/>
      <c r="P888" s="5"/>
      <c r="Q888" s="5"/>
      <c r="R888" s="5"/>
      <c r="S888" s="5"/>
      <c r="T888" s="5"/>
      <c r="U888" s="5"/>
      <c r="V888" s="5"/>
    </row>
    <row r="889" spans="2:22" s="28" customFormat="1" x14ac:dyDescent="0.35">
      <c r="B889" s="14"/>
      <c r="C889" s="25" t="s">
        <v>56</v>
      </c>
      <c r="D889" s="16"/>
      <c r="E889" s="4"/>
      <c r="F889" s="4"/>
      <c r="G889" s="4"/>
      <c r="H889" s="4"/>
      <c r="I889" s="4"/>
      <c r="J889" s="17"/>
      <c r="K889" s="17"/>
      <c r="L889" s="18"/>
      <c r="M889" s="19"/>
      <c r="N889" s="20"/>
      <c r="O889" s="5"/>
      <c r="P889" s="5"/>
      <c r="Q889" s="5"/>
      <c r="R889" s="5"/>
      <c r="S889" s="5"/>
      <c r="T889" s="5"/>
      <c r="U889" s="5"/>
      <c r="V889" s="5"/>
    </row>
    <row r="890" spans="2:22" s="28" customFormat="1" x14ac:dyDescent="0.35">
      <c r="B890" s="14"/>
      <c r="C890" s="25" t="s">
        <v>58</v>
      </c>
      <c r="D890" s="16" t="s">
        <v>57</v>
      </c>
      <c r="E890" s="4"/>
      <c r="F890" s="4"/>
      <c r="G890" s="4"/>
      <c r="H890" s="4"/>
      <c r="I890" s="4"/>
      <c r="J890" s="17"/>
      <c r="K890" s="17"/>
      <c r="L890" s="18"/>
      <c r="M890" s="19"/>
      <c r="N890" s="20"/>
      <c r="O890" s="5"/>
      <c r="P890" s="5"/>
      <c r="Q890" s="5"/>
      <c r="R890" s="5"/>
      <c r="S890" s="5"/>
      <c r="T890" s="5"/>
      <c r="U890" s="5"/>
      <c r="V890" s="5"/>
    </row>
    <row r="891" spans="2:22" s="28" customFormat="1" x14ac:dyDescent="0.35">
      <c r="B891" s="14"/>
      <c r="C891" s="25"/>
      <c r="D891" s="16"/>
      <c r="E891" s="4"/>
      <c r="F891" s="4"/>
      <c r="G891" s="4"/>
      <c r="H891" s="4"/>
      <c r="I891" s="4"/>
      <c r="J891" s="17"/>
      <c r="K891" s="17"/>
      <c r="L891" s="18"/>
      <c r="M891" s="19"/>
      <c r="N891" s="20"/>
      <c r="O891" s="5"/>
      <c r="P891" s="5"/>
      <c r="Q891" s="5"/>
      <c r="R891" s="5"/>
      <c r="S891" s="5"/>
      <c r="T891" s="5"/>
      <c r="U891" s="5"/>
      <c r="V891" s="5"/>
    </row>
    <row r="892" spans="2:22" s="28" customFormat="1" ht="18" x14ac:dyDescent="0.4">
      <c r="B892" s="14"/>
      <c r="C892" s="24" t="s">
        <v>318</v>
      </c>
      <c r="D892" s="16"/>
      <c r="E892" s="4">
        <v>0</v>
      </c>
      <c r="F892" s="4"/>
      <c r="G892" s="4"/>
      <c r="H892" s="4"/>
      <c r="I892" s="4"/>
      <c r="J892" s="17"/>
      <c r="K892" s="17"/>
      <c r="L892" s="18"/>
      <c r="M892" s="19"/>
      <c r="N892" s="20"/>
      <c r="O892" s="5"/>
      <c r="P892" s="5"/>
      <c r="Q892" s="5"/>
      <c r="R892" s="5"/>
      <c r="S892" s="5"/>
      <c r="T892" s="5"/>
      <c r="U892" s="5"/>
      <c r="V892" s="5"/>
    </row>
    <row r="893" spans="2:22" s="28" customFormat="1" x14ac:dyDescent="0.35">
      <c r="B893" s="14"/>
      <c r="C893" s="25"/>
      <c r="D893" s="16"/>
      <c r="E893" s="4"/>
      <c r="F893" s="4"/>
      <c r="G893" s="4"/>
      <c r="H893" s="4"/>
      <c r="I893" s="4"/>
      <c r="J893" s="17"/>
      <c r="K893" s="17"/>
      <c r="L893" s="18"/>
      <c r="M893" s="19"/>
      <c r="N893" s="20"/>
      <c r="O893" s="5"/>
      <c r="P893" s="5"/>
      <c r="Q893" s="5"/>
      <c r="R893" s="5"/>
      <c r="S893" s="5"/>
      <c r="T893" s="5"/>
      <c r="U893" s="5"/>
      <c r="V893" s="5"/>
    </row>
    <row r="894" spans="2:22" s="28" customFormat="1" x14ac:dyDescent="0.35">
      <c r="B894" s="14">
        <v>50</v>
      </c>
      <c r="C894" s="25" t="s">
        <v>319</v>
      </c>
      <c r="D894" s="16"/>
      <c r="E894" s="4">
        <v>0</v>
      </c>
      <c r="F894" s="4"/>
      <c r="G894" s="4"/>
      <c r="H894" s="4"/>
      <c r="I894" s="4"/>
      <c r="J894" s="17"/>
      <c r="K894" s="17"/>
      <c r="L894" s="18"/>
      <c r="M894" s="19"/>
      <c r="N894" s="20"/>
      <c r="O894" s="5"/>
      <c r="P894" s="5"/>
      <c r="Q894" s="5"/>
      <c r="R894" s="5"/>
      <c r="S894" s="5"/>
      <c r="T894" s="5"/>
      <c r="U894" s="5"/>
      <c r="V894" s="5"/>
    </row>
    <row r="895" spans="2:22" s="28" customFormat="1" x14ac:dyDescent="0.35">
      <c r="B895" s="14"/>
      <c r="C895" s="25"/>
      <c r="D895" s="16"/>
      <c r="E895" s="4"/>
      <c r="F895" s="4"/>
      <c r="G895" s="4"/>
      <c r="H895" s="4"/>
      <c r="I895" s="4"/>
      <c r="J895" s="17"/>
      <c r="K895" s="17"/>
      <c r="L895" s="18"/>
      <c r="M895" s="19"/>
      <c r="N895" s="20"/>
      <c r="O895" s="5"/>
      <c r="P895" s="5"/>
      <c r="Q895" s="5"/>
      <c r="R895" s="5"/>
      <c r="S895" s="5"/>
      <c r="T895" s="5"/>
      <c r="U895" s="5"/>
      <c r="V895" s="5"/>
    </row>
    <row r="896" spans="2:22" s="28" customFormat="1" x14ac:dyDescent="0.35">
      <c r="B896" s="14"/>
      <c r="C896" s="25" t="s">
        <v>56</v>
      </c>
      <c r="D896" s="16"/>
      <c r="E896" s="4"/>
      <c r="F896" s="4"/>
      <c r="G896" s="4"/>
      <c r="H896" s="4"/>
      <c r="I896" s="4"/>
      <c r="J896" s="17"/>
      <c r="K896" s="17"/>
      <c r="L896" s="18"/>
      <c r="M896" s="19"/>
      <c r="N896" s="20"/>
      <c r="O896" s="5"/>
      <c r="P896" s="5"/>
      <c r="Q896" s="5"/>
      <c r="R896" s="5"/>
      <c r="S896" s="5"/>
      <c r="T896" s="5"/>
      <c r="U896" s="5"/>
      <c r="V896" s="5"/>
    </row>
    <row r="897" spans="2:22" s="28" customFormat="1" x14ac:dyDescent="0.35">
      <c r="B897" s="14"/>
      <c r="C897" s="25" t="s">
        <v>58</v>
      </c>
      <c r="D897" s="16"/>
      <c r="E897" s="4"/>
      <c r="F897" s="4"/>
      <c r="G897" s="4"/>
      <c r="H897" s="4"/>
      <c r="I897" s="4"/>
      <c r="J897" s="17"/>
      <c r="K897" s="17"/>
      <c r="L897" s="18"/>
      <c r="M897" s="19"/>
      <c r="N897" s="20"/>
      <c r="O897" s="5"/>
      <c r="P897" s="5"/>
      <c r="Q897" s="5"/>
      <c r="R897" s="5"/>
      <c r="S897" s="5"/>
      <c r="T897" s="5"/>
      <c r="U897" s="5"/>
      <c r="V897" s="5"/>
    </row>
    <row r="898" spans="2:22" s="28" customFormat="1" x14ac:dyDescent="0.35">
      <c r="B898" s="14"/>
      <c r="C898" s="25"/>
      <c r="D898" s="16" t="s">
        <v>57</v>
      </c>
      <c r="E898" s="4"/>
      <c r="F898" s="4"/>
      <c r="G898" s="4"/>
      <c r="H898" s="4"/>
      <c r="I898" s="4"/>
      <c r="J898" s="17"/>
      <c r="K898" s="17"/>
      <c r="L898" s="18"/>
      <c r="M898" s="19"/>
      <c r="N898" s="20"/>
      <c r="O898" s="5"/>
      <c r="P898" s="5"/>
      <c r="Q898" s="5"/>
      <c r="R898" s="5"/>
      <c r="S898" s="5"/>
      <c r="T898" s="5"/>
      <c r="U898" s="5"/>
      <c r="V898" s="5"/>
    </row>
    <row r="899" spans="2:22" s="28" customFormat="1" x14ac:dyDescent="0.35">
      <c r="B899" s="14"/>
      <c r="C899" s="25" t="s">
        <v>320</v>
      </c>
      <c r="D899" s="16"/>
      <c r="E899" s="4">
        <v>0</v>
      </c>
      <c r="F899" s="4"/>
      <c r="G899" s="4"/>
      <c r="H899" s="4"/>
      <c r="I899" s="4"/>
      <c r="J899" s="17"/>
      <c r="K899" s="17"/>
      <c r="L899" s="18"/>
      <c r="M899" s="19"/>
      <c r="N899" s="20"/>
      <c r="O899" s="5"/>
      <c r="P899" s="5"/>
      <c r="Q899" s="5"/>
      <c r="R899" s="5"/>
      <c r="S899" s="5"/>
      <c r="T899" s="5"/>
      <c r="U899" s="5"/>
      <c r="V899" s="5"/>
    </row>
    <row r="900" spans="2:22" s="28" customFormat="1" x14ac:dyDescent="0.35">
      <c r="B900" s="14"/>
      <c r="C900" s="25"/>
      <c r="D900" s="16"/>
      <c r="E900" s="4"/>
      <c r="F900" s="4"/>
      <c r="G900" s="4"/>
      <c r="H900" s="4"/>
      <c r="I900" s="4"/>
      <c r="J900" s="17"/>
      <c r="K900" s="17"/>
      <c r="L900" s="18"/>
      <c r="M900" s="19"/>
      <c r="N900" s="20"/>
      <c r="O900" s="5"/>
      <c r="P900" s="5"/>
      <c r="Q900" s="5"/>
      <c r="R900" s="5"/>
      <c r="S900" s="5"/>
      <c r="T900" s="5"/>
      <c r="U900" s="5"/>
      <c r="V900" s="5"/>
    </row>
    <row r="901" spans="2:22" s="28" customFormat="1" x14ac:dyDescent="0.35">
      <c r="B901" s="14"/>
      <c r="C901" s="25" t="s">
        <v>56</v>
      </c>
      <c r="D901" s="16"/>
      <c r="E901" s="4"/>
      <c r="F901" s="4"/>
      <c r="G901" s="4"/>
      <c r="H901" s="4"/>
      <c r="I901" s="4"/>
      <c r="J901" s="17"/>
      <c r="K901" s="17"/>
      <c r="L901" s="18"/>
      <c r="M901" s="19"/>
      <c r="N901" s="20"/>
      <c r="O901" s="5"/>
      <c r="P901" s="5"/>
      <c r="Q901" s="5"/>
      <c r="R901" s="5"/>
      <c r="S901" s="5"/>
      <c r="T901" s="5"/>
      <c r="U901" s="5"/>
      <c r="V901" s="5"/>
    </row>
    <row r="902" spans="2:22" s="28" customFormat="1" x14ac:dyDescent="0.35">
      <c r="B902" s="14"/>
      <c r="C902" s="25" t="s">
        <v>58</v>
      </c>
      <c r="D902" s="16"/>
      <c r="E902" s="4"/>
      <c r="F902" s="4"/>
      <c r="G902" s="4"/>
      <c r="H902" s="4"/>
      <c r="I902" s="4"/>
      <c r="J902" s="17"/>
      <c r="K902" s="17"/>
      <c r="L902" s="18"/>
      <c r="M902" s="19"/>
      <c r="N902" s="20"/>
      <c r="O902" s="5"/>
      <c r="P902" s="5"/>
      <c r="Q902" s="5"/>
      <c r="R902" s="5"/>
      <c r="S902" s="5"/>
      <c r="T902" s="5"/>
      <c r="U902" s="5"/>
      <c r="V902" s="5"/>
    </row>
    <row r="903" spans="2:22" s="28" customFormat="1" x14ac:dyDescent="0.35">
      <c r="B903" s="14"/>
      <c r="C903" s="25"/>
      <c r="D903" s="16" t="s">
        <v>57</v>
      </c>
      <c r="E903" s="4"/>
      <c r="F903" s="4"/>
      <c r="G903" s="4"/>
      <c r="H903" s="4"/>
      <c r="I903" s="4"/>
      <c r="J903" s="17"/>
      <c r="K903" s="17"/>
      <c r="L903" s="18"/>
      <c r="M903" s="19"/>
      <c r="N903" s="20"/>
      <c r="O903" s="5"/>
      <c r="P903" s="5"/>
      <c r="Q903" s="5"/>
      <c r="R903" s="5"/>
      <c r="S903" s="5"/>
      <c r="T903" s="5"/>
      <c r="U903" s="5"/>
      <c r="V903" s="5"/>
    </row>
    <row r="904" spans="2:22" s="28" customFormat="1" x14ac:dyDescent="0.35">
      <c r="B904" s="14">
        <v>51</v>
      </c>
      <c r="C904" s="25" t="s">
        <v>321</v>
      </c>
      <c r="D904" s="16"/>
      <c r="E904" s="4">
        <v>0</v>
      </c>
      <c r="F904" s="4"/>
      <c r="G904" s="4"/>
      <c r="H904" s="4"/>
      <c r="I904" s="4"/>
      <c r="J904" s="17"/>
      <c r="K904" s="17"/>
      <c r="L904" s="18"/>
      <c r="M904" s="19"/>
      <c r="N904" s="20"/>
      <c r="O904" s="5"/>
      <c r="P904" s="5"/>
      <c r="Q904" s="5"/>
      <c r="R904" s="5"/>
      <c r="S904" s="5"/>
      <c r="T904" s="5"/>
      <c r="U904" s="5"/>
      <c r="V904" s="5"/>
    </row>
    <row r="905" spans="2:22" s="28" customFormat="1" x14ac:dyDescent="0.35">
      <c r="B905" s="14"/>
      <c r="C905" s="25"/>
      <c r="D905" s="16"/>
      <c r="E905" s="4"/>
      <c r="F905" s="4"/>
      <c r="G905" s="4"/>
      <c r="H905" s="4"/>
      <c r="I905" s="4"/>
      <c r="J905" s="17"/>
      <c r="K905" s="17"/>
      <c r="L905" s="18"/>
      <c r="M905" s="19"/>
      <c r="N905" s="20"/>
      <c r="O905" s="5"/>
      <c r="P905" s="5"/>
      <c r="Q905" s="5"/>
      <c r="R905" s="5"/>
      <c r="S905" s="5"/>
      <c r="T905" s="5"/>
      <c r="U905" s="5"/>
      <c r="V905" s="5"/>
    </row>
    <row r="906" spans="2:22" s="28" customFormat="1" ht="52.5" x14ac:dyDescent="0.35">
      <c r="B906" s="14"/>
      <c r="C906" s="25" t="s">
        <v>322</v>
      </c>
      <c r="D906" s="16"/>
      <c r="E906" s="4"/>
      <c r="F906" s="4"/>
      <c r="G906" s="4"/>
      <c r="H906" s="4"/>
      <c r="I906" s="4"/>
      <c r="J906" s="17"/>
      <c r="K906" s="17"/>
      <c r="L906" s="18"/>
      <c r="M906" s="19"/>
      <c r="N906" s="20"/>
      <c r="O906" s="5"/>
      <c r="P906" s="5"/>
      <c r="Q906" s="5"/>
      <c r="R906" s="5"/>
      <c r="S906" s="5"/>
      <c r="T906" s="5"/>
      <c r="U906" s="5"/>
      <c r="V906" s="5"/>
    </row>
    <row r="907" spans="2:22" s="28" customFormat="1" x14ac:dyDescent="0.35">
      <c r="B907" s="14"/>
      <c r="C907" s="25"/>
      <c r="D907" s="16"/>
      <c r="E907" s="4"/>
      <c r="F907" s="4"/>
      <c r="G907" s="4"/>
      <c r="H907" s="4"/>
      <c r="I907" s="4"/>
      <c r="J907" s="17"/>
      <c r="K907" s="17"/>
      <c r="L907" s="18"/>
      <c r="M907" s="19"/>
      <c r="N907" s="20"/>
      <c r="O907" s="5"/>
      <c r="P907" s="5"/>
      <c r="Q907" s="5"/>
      <c r="R907" s="5"/>
      <c r="S907" s="5"/>
      <c r="T907" s="5"/>
      <c r="U907" s="5"/>
      <c r="V907" s="5"/>
    </row>
    <row r="908" spans="2:22" s="28" customFormat="1" x14ac:dyDescent="0.35">
      <c r="B908" s="14"/>
      <c r="C908" s="25" t="s">
        <v>56</v>
      </c>
      <c r="D908" s="16"/>
      <c r="E908" s="4"/>
      <c r="F908" s="4"/>
      <c r="G908" s="4"/>
      <c r="H908" s="4"/>
      <c r="I908" s="4"/>
      <c r="J908" s="17"/>
      <c r="K908" s="17"/>
      <c r="L908" s="18"/>
      <c r="M908" s="19"/>
      <c r="N908" s="20"/>
      <c r="O908" s="5"/>
      <c r="P908" s="5"/>
      <c r="Q908" s="5"/>
      <c r="R908" s="5"/>
      <c r="S908" s="5"/>
      <c r="T908" s="5"/>
      <c r="U908" s="5"/>
      <c r="V908" s="5"/>
    </row>
    <row r="909" spans="2:22" s="28" customFormat="1" x14ac:dyDescent="0.35">
      <c r="B909" s="14"/>
      <c r="C909" s="25" t="s">
        <v>58</v>
      </c>
      <c r="D909" s="16" t="s">
        <v>57</v>
      </c>
      <c r="E909" s="4"/>
      <c r="F909" s="4"/>
      <c r="G909" s="4"/>
      <c r="H909" s="4"/>
      <c r="I909" s="4"/>
      <c r="J909" s="17"/>
      <c r="K909" s="17"/>
      <c r="L909" s="18"/>
      <c r="M909" s="19"/>
      <c r="N909" s="20"/>
      <c r="O909" s="5"/>
      <c r="P909" s="5"/>
      <c r="Q909" s="5"/>
      <c r="R909" s="5"/>
      <c r="S909" s="5"/>
      <c r="T909" s="5"/>
      <c r="U909" s="5"/>
      <c r="V909" s="5"/>
    </row>
    <row r="910" spans="2:22" s="28" customFormat="1" x14ac:dyDescent="0.35">
      <c r="B910" s="14"/>
      <c r="C910" s="25"/>
      <c r="D910" s="16"/>
      <c r="E910" s="4"/>
      <c r="F910" s="4"/>
      <c r="G910" s="4"/>
      <c r="H910" s="4"/>
      <c r="I910" s="4"/>
      <c r="J910" s="17"/>
      <c r="K910" s="17"/>
      <c r="L910" s="18"/>
      <c r="M910" s="19"/>
      <c r="N910" s="20"/>
      <c r="O910" s="5"/>
      <c r="P910" s="5"/>
      <c r="Q910" s="5"/>
      <c r="R910" s="5"/>
      <c r="S910" s="5"/>
      <c r="T910" s="5"/>
      <c r="U910" s="5"/>
      <c r="V910" s="5"/>
    </row>
    <row r="911" spans="2:22" s="28" customFormat="1" x14ac:dyDescent="0.35">
      <c r="B911" s="14">
        <v>52</v>
      </c>
      <c r="C911" s="25" t="s">
        <v>323</v>
      </c>
      <c r="D911" s="16"/>
      <c r="E911" s="4">
        <v>0</v>
      </c>
      <c r="F911" s="4"/>
      <c r="G911" s="4"/>
      <c r="H911" s="4"/>
      <c r="I911" s="4"/>
      <c r="J911" s="17"/>
      <c r="K911" s="17"/>
      <c r="L911" s="18"/>
      <c r="M911" s="19"/>
      <c r="N911" s="20"/>
      <c r="O911" s="5"/>
      <c r="P911" s="5"/>
      <c r="Q911" s="5"/>
      <c r="R911" s="5"/>
      <c r="S911" s="5"/>
      <c r="T911" s="5"/>
      <c r="U911" s="5"/>
      <c r="V911" s="5"/>
    </row>
    <row r="912" spans="2:22" s="28" customFormat="1" x14ac:dyDescent="0.35">
      <c r="B912" s="14"/>
      <c r="C912" s="25"/>
      <c r="D912" s="16"/>
      <c r="E912" s="4"/>
      <c r="F912" s="4"/>
      <c r="G912" s="4"/>
      <c r="H912" s="4"/>
      <c r="I912" s="4"/>
      <c r="J912" s="17"/>
      <c r="K912" s="17"/>
      <c r="L912" s="18"/>
      <c r="M912" s="19"/>
      <c r="N912" s="20"/>
      <c r="O912" s="5"/>
      <c r="P912" s="5"/>
      <c r="Q912" s="5"/>
      <c r="R912" s="5"/>
      <c r="S912" s="5"/>
      <c r="T912" s="5"/>
      <c r="U912" s="5"/>
      <c r="V912" s="5"/>
    </row>
    <row r="913" spans="2:22" s="28" customFormat="1" x14ac:dyDescent="0.35">
      <c r="B913" s="14"/>
      <c r="C913" s="25" t="s">
        <v>56</v>
      </c>
      <c r="D913" s="16"/>
      <c r="E913" s="4"/>
      <c r="F913" s="4"/>
      <c r="G913" s="4"/>
      <c r="H913" s="4"/>
      <c r="I913" s="4"/>
      <c r="J913" s="17"/>
      <c r="K913" s="17"/>
      <c r="L913" s="18"/>
      <c r="M913" s="19"/>
      <c r="N913" s="20"/>
      <c r="O913" s="5"/>
      <c r="P913" s="5"/>
      <c r="Q913" s="5"/>
      <c r="R913" s="5"/>
      <c r="S913" s="5"/>
      <c r="T913" s="5"/>
      <c r="U913" s="5"/>
      <c r="V913" s="5"/>
    </row>
    <row r="914" spans="2:22" s="28" customFormat="1" x14ac:dyDescent="0.35">
      <c r="B914" s="14"/>
      <c r="C914" s="25" t="s">
        <v>58</v>
      </c>
      <c r="D914" s="16"/>
      <c r="E914" s="4"/>
      <c r="F914" s="4"/>
      <c r="G914" s="4"/>
      <c r="H914" s="4"/>
      <c r="I914" s="4"/>
      <c r="J914" s="17"/>
      <c r="K914" s="17"/>
      <c r="L914" s="18"/>
      <c r="M914" s="19"/>
      <c r="N914" s="20"/>
      <c r="O914" s="5"/>
      <c r="P914" s="5"/>
      <c r="Q914" s="5"/>
      <c r="R914" s="5"/>
      <c r="S914" s="5"/>
      <c r="T914" s="5"/>
      <c r="U914" s="5"/>
      <c r="V914" s="5"/>
    </row>
    <row r="915" spans="2:22" s="28" customFormat="1" x14ac:dyDescent="0.35">
      <c r="B915" s="14"/>
      <c r="C915" s="25"/>
      <c r="D915" s="16"/>
      <c r="E915" s="4"/>
      <c r="F915" s="4"/>
      <c r="G915" s="4"/>
      <c r="H915" s="4"/>
      <c r="I915" s="4"/>
      <c r="J915" s="17"/>
      <c r="K915" s="17"/>
      <c r="L915" s="18"/>
      <c r="M915" s="19"/>
      <c r="N915" s="20"/>
      <c r="O915" s="5"/>
      <c r="P915" s="5"/>
      <c r="Q915" s="5"/>
      <c r="R915" s="5"/>
      <c r="S915" s="5"/>
      <c r="T915" s="5"/>
      <c r="U915" s="5"/>
      <c r="V915" s="5"/>
    </row>
    <row r="916" spans="2:22" s="28" customFormat="1" x14ac:dyDescent="0.35">
      <c r="B916" s="14">
        <v>53</v>
      </c>
      <c r="C916" s="25" t="s">
        <v>324</v>
      </c>
      <c r="D916" s="16" t="s">
        <v>57</v>
      </c>
      <c r="E916" s="4">
        <v>0</v>
      </c>
      <c r="F916" s="4"/>
      <c r="G916" s="4"/>
      <c r="H916" s="4"/>
      <c r="I916" s="4"/>
      <c r="J916" s="17"/>
      <c r="K916" s="17"/>
      <c r="L916" s="18"/>
      <c r="M916" s="19"/>
      <c r="N916" s="20"/>
      <c r="O916" s="5"/>
      <c r="P916" s="5"/>
      <c r="Q916" s="5"/>
      <c r="R916" s="5"/>
      <c r="S916" s="5"/>
      <c r="T916" s="5"/>
      <c r="U916" s="5"/>
      <c r="V916" s="5"/>
    </row>
    <row r="917" spans="2:22" s="28" customFormat="1" x14ac:dyDescent="0.35">
      <c r="B917" s="14"/>
      <c r="C917" s="25"/>
      <c r="D917" s="16"/>
      <c r="E917" s="4"/>
      <c r="F917" s="4"/>
      <c r="G917" s="4"/>
      <c r="H917" s="4"/>
      <c r="I917" s="4"/>
      <c r="J917" s="17"/>
      <c r="K917" s="17"/>
      <c r="L917" s="18"/>
      <c r="M917" s="19"/>
      <c r="N917" s="20"/>
      <c r="O917" s="5"/>
      <c r="P917" s="5"/>
      <c r="Q917" s="5"/>
      <c r="R917" s="5"/>
      <c r="S917" s="5"/>
      <c r="T917" s="5"/>
      <c r="U917" s="5"/>
      <c r="V917" s="5"/>
    </row>
    <row r="918" spans="2:22" s="28" customFormat="1" x14ac:dyDescent="0.35">
      <c r="B918" s="14"/>
      <c r="C918" s="25" t="s">
        <v>56</v>
      </c>
      <c r="D918" s="16"/>
      <c r="E918" s="4"/>
      <c r="F918" s="4"/>
      <c r="G918" s="4"/>
      <c r="H918" s="4"/>
      <c r="I918" s="4"/>
      <c r="J918" s="17"/>
      <c r="K918" s="17"/>
      <c r="L918" s="18"/>
      <c r="M918" s="19"/>
      <c r="N918" s="20"/>
      <c r="O918" s="5"/>
      <c r="P918" s="5"/>
      <c r="Q918" s="5"/>
      <c r="R918" s="5"/>
      <c r="S918" s="5"/>
      <c r="T918" s="5"/>
      <c r="U918" s="5"/>
      <c r="V918" s="5"/>
    </row>
    <row r="919" spans="2:22" s="28" customFormat="1" x14ac:dyDescent="0.35">
      <c r="B919" s="14"/>
      <c r="C919" s="25" t="s">
        <v>58</v>
      </c>
      <c r="D919" s="16"/>
      <c r="E919" s="4"/>
      <c r="F919" s="4"/>
      <c r="G919" s="4"/>
      <c r="H919" s="4"/>
      <c r="I919" s="4"/>
      <c r="J919" s="17"/>
      <c r="K919" s="17"/>
      <c r="L919" s="18"/>
      <c r="M919" s="19"/>
      <c r="N919" s="20"/>
      <c r="O919" s="5"/>
      <c r="P919" s="5"/>
      <c r="Q919" s="5"/>
      <c r="R919" s="5"/>
      <c r="S919" s="5"/>
      <c r="T919" s="5"/>
      <c r="U919" s="5"/>
      <c r="V919" s="5"/>
    </row>
    <row r="920" spans="2:22" s="28" customFormat="1" x14ac:dyDescent="0.35">
      <c r="B920" s="14"/>
      <c r="C920" s="25"/>
      <c r="D920" s="16"/>
      <c r="E920" s="4"/>
      <c r="F920" s="4"/>
      <c r="G920" s="4"/>
      <c r="H920" s="4"/>
      <c r="I920" s="4"/>
      <c r="J920" s="17"/>
      <c r="K920" s="17"/>
      <c r="L920" s="18"/>
      <c r="M920" s="19"/>
      <c r="N920" s="20"/>
      <c r="O920" s="5"/>
      <c r="P920" s="5"/>
      <c r="Q920" s="5"/>
      <c r="R920" s="5"/>
      <c r="S920" s="5"/>
      <c r="T920" s="5"/>
      <c r="U920" s="5"/>
      <c r="V920" s="5"/>
    </row>
    <row r="921" spans="2:22" s="28" customFormat="1" x14ac:dyDescent="0.35">
      <c r="B921" s="14">
        <v>54</v>
      </c>
      <c r="C921" s="25" t="s">
        <v>325</v>
      </c>
      <c r="D921" s="16" t="s">
        <v>57</v>
      </c>
      <c r="E921" s="4">
        <v>0</v>
      </c>
      <c r="F921" s="4"/>
      <c r="G921" s="4"/>
      <c r="H921" s="4"/>
      <c r="I921" s="4"/>
      <c r="J921" s="17"/>
      <c r="K921" s="17"/>
      <c r="L921" s="18"/>
      <c r="M921" s="19"/>
      <c r="N921" s="20"/>
      <c r="O921" s="5"/>
      <c r="P921" s="5"/>
      <c r="Q921" s="5"/>
      <c r="R921" s="5"/>
      <c r="S921" s="5"/>
      <c r="T921" s="5"/>
      <c r="U921" s="5"/>
      <c r="V921" s="5"/>
    </row>
    <row r="922" spans="2:22" s="28" customFormat="1" x14ac:dyDescent="0.35">
      <c r="B922" s="14"/>
      <c r="C922" s="25"/>
      <c r="D922" s="16"/>
      <c r="E922" s="4"/>
      <c r="F922" s="4"/>
      <c r="G922" s="4"/>
      <c r="H922" s="4"/>
      <c r="I922" s="4"/>
      <c r="J922" s="17"/>
      <c r="K922" s="17"/>
      <c r="L922" s="18"/>
      <c r="M922" s="19"/>
      <c r="N922" s="20"/>
      <c r="O922" s="5"/>
      <c r="P922" s="5"/>
      <c r="Q922" s="5"/>
      <c r="R922" s="5"/>
      <c r="S922" s="5"/>
      <c r="T922" s="5"/>
      <c r="U922" s="5"/>
      <c r="V922" s="5"/>
    </row>
    <row r="923" spans="2:22" s="28" customFormat="1" x14ac:dyDescent="0.35">
      <c r="B923" s="14"/>
      <c r="C923" s="25" t="s">
        <v>56</v>
      </c>
      <c r="D923" s="16"/>
      <c r="E923" s="4"/>
      <c r="F923" s="4"/>
      <c r="G923" s="4"/>
      <c r="H923" s="4"/>
      <c r="I923" s="4"/>
      <c r="J923" s="17"/>
      <c r="K923" s="17"/>
      <c r="L923" s="18"/>
      <c r="M923" s="19"/>
      <c r="N923" s="20"/>
      <c r="O923" s="5"/>
      <c r="P923" s="5"/>
      <c r="Q923" s="5"/>
      <c r="R923" s="5"/>
      <c r="S923" s="5"/>
      <c r="T923" s="5"/>
      <c r="U923" s="5"/>
      <c r="V923" s="5"/>
    </row>
    <row r="924" spans="2:22" s="28" customFormat="1" x14ac:dyDescent="0.35">
      <c r="B924" s="14"/>
      <c r="C924" s="25" t="s">
        <v>58</v>
      </c>
      <c r="D924" s="16"/>
      <c r="E924" s="4"/>
      <c r="F924" s="4"/>
      <c r="G924" s="4"/>
      <c r="H924" s="4"/>
      <c r="I924" s="4"/>
      <c r="J924" s="17"/>
      <c r="K924" s="17"/>
      <c r="L924" s="18"/>
      <c r="M924" s="19"/>
      <c r="N924" s="20"/>
      <c r="O924" s="5"/>
      <c r="P924" s="5"/>
      <c r="Q924" s="5"/>
      <c r="R924" s="5"/>
      <c r="S924" s="5"/>
      <c r="T924" s="5"/>
      <c r="U924" s="5"/>
      <c r="V924" s="5"/>
    </row>
    <row r="925" spans="2:22" s="28" customFormat="1" x14ac:dyDescent="0.35">
      <c r="B925" s="14"/>
      <c r="C925" s="25"/>
      <c r="D925" s="16"/>
      <c r="E925" s="4"/>
      <c r="F925" s="4"/>
      <c r="G925" s="4"/>
      <c r="H925" s="4"/>
      <c r="I925" s="4"/>
      <c r="J925" s="17"/>
      <c r="K925" s="17"/>
      <c r="L925" s="18"/>
      <c r="M925" s="19"/>
      <c r="N925" s="20"/>
      <c r="O925" s="5"/>
      <c r="P925" s="5"/>
      <c r="Q925" s="5"/>
      <c r="R925" s="5"/>
      <c r="S925" s="5"/>
      <c r="T925" s="5"/>
      <c r="U925" s="5"/>
      <c r="V925" s="5"/>
    </row>
    <row r="926" spans="2:22" s="28" customFormat="1" x14ac:dyDescent="0.35">
      <c r="B926" s="14">
        <v>55</v>
      </c>
      <c r="C926" s="25" t="s">
        <v>326</v>
      </c>
      <c r="D926" s="16" t="s">
        <v>57</v>
      </c>
      <c r="E926" s="4">
        <v>0</v>
      </c>
      <c r="F926" s="4"/>
      <c r="G926" s="4"/>
      <c r="H926" s="4"/>
      <c r="I926" s="4"/>
      <c r="J926" s="17"/>
      <c r="K926" s="17"/>
      <c r="L926" s="18"/>
      <c r="M926" s="19"/>
      <c r="N926" s="20"/>
      <c r="O926" s="5"/>
      <c r="P926" s="5"/>
      <c r="Q926" s="5"/>
      <c r="R926" s="5"/>
      <c r="S926" s="5"/>
      <c r="T926" s="5"/>
      <c r="U926" s="5"/>
      <c r="V926" s="5"/>
    </row>
    <row r="927" spans="2:22" s="28" customFormat="1" x14ac:dyDescent="0.35">
      <c r="B927" s="14"/>
      <c r="C927" s="25"/>
      <c r="D927" s="16"/>
      <c r="E927" s="4"/>
      <c r="F927" s="4"/>
      <c r="G927" s="4"/>
      <c r="H927" s="4"/>
      <c r="I927" s="4"/>
      <c r="J927" s="17"/>
      <c r="K927" s="17"/>
      <c r="L927" s="18"/>
      <c r="M927" s="19"/>
      <c r="N927" s="20"/>
      <c r="O927" s="5"/>
      <c r="P927" s="5"/>
      <c r="Q927" s="5"/>
      <c r="R927" s="5"/>
      <c r="S927" s="5"/>
      <c r="T927" s="5"/>
      <c r="U927" s="5"/>
      <c r="V927" s="5"/>
    </row>
    <row r="928" spans="2:22" s="28" customFormat="1" x14ac:dyDescent="0.35">
      <c r="B928" s="14"/>
      <c r="C928" s="25" t="s">
        <v>56</v>
      </c>
      <c r="D928" s="16"/>
      <c r="E928" s="4"/>
      <c r="F928" s="4"/>
      <c r="G928" s="4"/>
      <c r="H928" s="4"/>
      <c r="I928" s="4"/>
      <c r="J928" s="17"/>
      <c r="K928" s="17"/>
      <c r="L928" s="18"/>
      <c r="M928" s="19"/>
      <c r="N928" s="20"/>
      <c r="O928" s="5"/>
      <c r="P928" s="5"/>
      <c r="Q928" s="5"/>
      <c r="R928" s="5"/>
      <c r="S928" s="5"/>
      <c r="T928" s="5"/>
      <c r="U928" s="5"/>
      <c r="V928" s="5"/>
    </row>
    <row r="929" spans="2:22" s="28" customFormat="1" x14ac:dyDescent="0.35">
      <c r="B929" s="14"/>
      <c r="C929" s="25" t="s">
        <v>58</v>
      </c>
      <c r="D929" s="16"/>
      <c r="E929" s="4"/>
      <c r="F929" s="4"/>
      <c r="G929" s="4"/>
      <c r="H929" s="4"/>
      <c r="I929" s="4"/>
      <c r="J929" s="17"/>
      <c r="K929" s="17"/>
      <c r="L929" s="18"/>
      <c r="M929" s="19"/>
      <c r="N929" s="20"/>
      <c r="O929" s="5"/>
      <c r="P929" s="5"/>
      <c r="Q929" s="5"/>
      <c r="R929" s="5"/>
      <c r="S929" s="5"/>
      <c r="T929" s="5"/>
      <c r="U929" s="5"/>
      <c r="V929" s="5"/>
    </row>
    <row r="930" spans="2:22" s="28" customFormat="1" x14ac:dyDescent="0.35">
      <c r="B930" s="14"/>
      <c r="C930" s="25"/>
      <c r="D930" s="16"/>
      <c r="E930" s="4"/>
      <c r="F930" s="4"/>
      <c r="G930" s="4"/>
      <c r="H930" s="4"/>
      <c r="I930" s="4"/>
      <c r="J930" s="17"/>
      <c r="K930" s="17"/>
      <c r="L930" s="18"/>
      <c r="M930" s="19"/>
      <c r="N930" s="20"/>
      <c r="O930" s="5"/>
      <c r="P930" s="5"/>
      <c r="Q930" s="5"/>
      <c r="R930" s="5"/>
      <c r="S930" s="5"/>
      <c r="T930" s="5"/>
      <c r="U930" s="5"/>
      <c r="V930" s="5"/>
    </row>
    <row r="931" spans="2:22" s="28" customFormat="1" x14ac:dyDescent="0.35">
      <c r="B931" s="14"/>
      <c r="C931" s="25"/>
      <c r="D931" s="16"/>
      <c r="E931" s="4"/>
      <c r="F931" s="4"/>
      <c r="G931" s="4"/>
      <c r="H931" s="4"/>
      <c r="I931" s="4"/>
      <c r="J931" s="17"/>
      <c r="K931" s="17"/>
      <c r="L931" s="18"/>
      <c r="M931" s="19"/>
      <c r="N931" s="20"/>
      <c r="O931" s="5"/>
      <c r="P931" s="5"/>
      <c r="Q931" s="5"/>
      <c r="R931" s="5"/>
      <c r="S931" s="5"/>
      <c r="T931" s="5"/>
      <c r="U931" s="5"/>
      <c r="V931" s="5"/>
    </row>
    <row r="932" spans="2:22" s="28" customFormat="1" x14ac:dyDescent="0.35">
      <c r="B932" s="14"/>
      <c r="C932" s="25"/>
      <c r="D932" s="16"/>
      <c r="E932" s="4"/>
      <c r="F932" s="4"/>
      <c r="G932" s="4"/>
      <c r="H932" s="4"/>
      <c r="I932" s="4"/>
      <c r="J932" s="17"/>
      <c r="K932" s="17"/>
      <c r="L932" s="18"/>
      <c r="M932" s="19"/>
      <c r="N932" s="20"/>
      <c r="O932" s="5"/>
      <c r="P932" s="5"/>
      <c r="Q932" s="5"/>
      <c r="R932" s="5"/>
      <c r="S932" s="5"/>
      <c r="T932" s="5"/>
      <c r="U932" s="5"/>
      <c r="V932" s="5"/>
    </row>
    <row r="933" spans="2:22" s="28" customFormat="1" x14ac:dyDescent="0.35">
      <c r="B933" s="14"/>
      <c r="C933" s="25"/>
      <c r="D933" s="16"/>
      <c r="E933" s="4"/>
      <c r="F933" s="4"/>
      <c r="G933" s="4"/>
      <c r="H933" s="4"/>
      <c r="I933" s="4"/>
      <c r="J933" s="17"/>
      <c r="K933" s="17"/>
      <c r="L933" s="18"/>
      <c r="M933" s="19"/>
      <c r="N933" s="20"/>
      <c r="O933" s="5"/>
      <c r="P933" s="5"/>
      <c r="Q933" s="5"/>
      <c r="R933" s="5"/>
      <c r="S933" s="5"/>
      <c r="T933" s="5"/>
      <c r="U933" s="5"/>
      <c r="V933" s="5"/>
    </row>
    <row r="934" spans="2:22" s="28" customFormat="1" x14ac:dyDescent="0.35">
      <c r="B934" s="14"/>
      <c r="C934" s="25"/>
      <c r="D934" s="16"/>
      <c r="E934" s="4"/>
      <c r="F934" s="4"/>
      <c r="G934" s="4"/>
      <c r="H934" s="4"/>
      <c r="I934" s="4"/>
      <c r="J934" s="17"/>
      <c r="K934" s="17"/>
      <c r="L934" s="18"/>
      <c r="M934" s="19"/>
      <c r="N934" s="20"/>
      <c r="O934" s="5"/>
      <c r="P934" s="5"/>
      <c r="Q934" s="5"/>
      <c r="R934" s="5"/>
      <c r="S934" s="5"/>
      <c r="T934" s="5"/>
      <c r="U934" s="5"/>
      <c r="V934" s="5"/>
    </row>
    <row r="935" spans="2:22" s="39" customFormat="1" ht="39.75" customHeight="1" thickBot="1" x14ac:dyDescent="0.45">
      <c r="B935" s="30"/>
      <c r="C935" s="31"/>
      <c r="D935" s="32"/>
      <c r="E935" s="33"/>
      <c r="F935" s="33"/>
      <c r="G935" s="33"/>
      <c r="H935" s="33"/>
      <c r="I935" s="33"/>
      <c r="J935" s="34"/>
      <c r="K935" s="35"/>
      <c r="L935" s="36" t="s">
        <v>34</v>
      </c>
      <c r="M935" s="37"/>
      <c r="N935" s="38"/>
      <c r="P935" s="40"/>
    </row>
    <row r="936" spans="2:22" s="40" customFormat="1" ht="17.25" customHeight="1" thickTop="1" x14ac:dyDescent="0.35">
      <c r="B936" s="41"/>
      <c r="C936" s="42"/>
      <c r="D936" s="43"/>
      <c r="E936" s="44"/>
      <c r="F936" s="44"/>
      <c r="G936" s="44"/>
      <c r="H936" s="44"/>
      <c r="I936" s="44"/>
      <c r="J936" s="45" t="s">
        <v>35</v>
      </c>
      <c r="K936" s="35"/>
      <c r="L936" s="46"/>
      <c r="M936" s="47"/>
      <c r="N936" s="48"/>
      <c r="O936" s="39"/>
      <c r="P936" s="39"/>
    </row>
    <row r="937" spans="2:22" s="40" customFormat="1" ht="17.25" customHeight="1" x14ac:dyDescent="0.35">
      <c r="B937" s="49"/>
      <c r="C937" s="50" t="s">
        <v>36</v>
      </c>
      <c r="D937" s="51"/>
      <c r="J937" s="52"/>
      <c r="K937" s="50"/>
      <c r="L937" s="53"/>
      <c r="M937" s="53"/>
      <c r="N937" s="48"/>
      <c r="O937" s="39"/>
      <c r="P937" s="39"/>
    </row>
    <row r="938" spans="2:22" s="39" customFormat="1" ht="17.25" customHeight="1" x14ac:dyDescent="0.35">
      <c r="B938" s="54"/>
      <c r="C938" s="50" t="s">
        <v>37</v>
      </c>
      <c r="D938" s="55"/>
      <c r="J938" s="56"/>
      <c r="K938" s="50"/>
      <c r="L938" s="53"/>
      <c r="M938" s="57"/>
    </row>
    <row r="939" spans="2:22" s="39" customFormat="1" ht="17.25" customHeight="1" x14ac:dyDescent="0.4">
      <c r="B939" s="54"/>
      <c r="C939" s="50" t="s">
        <v>38</v>
      </c>
      <c r="D939" s="55"/>
      <c r="J939" s="52"/>
      <c r="K939" s="58"/>
      <c r="L939" s="59"/>
      <c r="M939" s="57"/>
      <c r="N939" s="48"/>
    </row>
    <row r="940" spans="2:22" s="39" customFormat="1" ht="17.25" customHeight="1" x14ac:dyDescent="0.35">
      <c r="B940" s="54"/>
      <c r="C940" s="50" t="str">
        <f>+C863</f>
        <v xml:space="preserve">Dlamvuzo High School </v>
      </c>
      <c r="D940" s="55"/>
      <c r="J940" s="60" t="s">
        <v>39</v>
      </c>
      <c r="K940" s="50"/>
      <c r="L940" s="53"/>
      <c r="M940" s="57"/>
      <c r="N940" s="48"/>
    </row>
    <row r="941" spans="2:22" s="39" customFormat="1" ht="17.25" customHeight="1" x14ac:dyDescent="0.35">
      <c r="B941" s="54"/>
      <c r="C941" s="61" t="s">
        <v>327</v>
      </c>
      <c r="D941" s="55"/>
      <c r="J941" s="56" t="s">
        <v>41</v>
      </c>
      <c r="K941" s="50"/>
      <c r="L941" s="53"/>
      <c r="M941" s="57"/>
      <c r="N941" s="48"/>
    </row>
    <row r="942" spans="2:22" ht="18" x14ac:dyDescent="0.4">
      <c r="K942" s="6" t="s">
        <v>0</v>
      </c>
      <c r="N942" s="5"/>
    </row>
    <row r="943" spans="2:22" ht="18" x14ac:dyDescent="0.4">
      <c r="K943" s="6" t="s">
        <v>1157</v>
      </c>
      <c r="N943" s="5"/>
    </row>
    <row r="944" spans="2:22" ht="18" x14ac:dyDescent="0.4">
      <c r="K944" s="6" t="str">
        <f>+K867</f>
        <v>DLAMVUZO HIGH SCHOOL</v>
      </c>
      <c r="N944" s="5"/>
    </row>
    <row r="945" spans="2:22" s="7" customFormat="1" ht="18" x14ac:dyDescent="0.4">
      <c r="B945" s="8"/>
      <c r="C945" s="9"/>
      <c r="D945" s="10"/>
      <c r="E945" s="11"/>
      <c r="F945" s="11"/>
      <c r="G945" s="11"/>
      <c r="H945" s="11"/>
      <c r="I945" s="11"/>
      <c r="J945" s="12"/>
      <c r="K945" s="12"/>
      <c r="L945" s="11"/>
      <c r="M945" s="11"/>
      <c r="N945" s="5"/>
      <c r="O945" s="5"/>
      <c r="P945" s="5"/>
      <c r="Q945" s="5"/>
      <c r="R945" s="5"/>
      <c r="S945" s="5"/>
      <c r="T945" s="5"/>
      <c r="U945" s="5"/>
      <c r="V945" s="5"/>
    </row>
    <row r="946" spans="2:22" s="7" customFormat="1" ht="18" x14ac:dyDescent="0.4">
      <c r="B946" s="8" t="s">
        <v>2</v>
      </c>
      <c r="D946" s="10" t="s">
        <v>3</v>
      </c>
      <c r="E946" s="11" t="s">
        <v>4</v>
      </c>
      <c r="F946" s="11" t="s">
        <v>4</v>
      </c>
      <c r="G946" s="11" t="s">
        <v>4</v>
      </c>
      <c r="H946" s="11" t="s">
        <v>4</v>
      </c>
      <c r="I946" s="11" t="s">
        <v>4</v>
      </c>
      <c r="J946" s="12"/>
      <c r="K946" s="8" t="s">
        <v>5</v>
      </c>
      <c r="L946" s="13" t="s">
        <v>6</v>
      </c>
      <c r="M946" s="13" t="s">
        <v>7</v>
      </c>
      <c r="N946" s="5"/>
      <c r="O946" s="5"/>
      <c r="P946" s="5"/>
      <c r="Q946" s="5"/>
      <c r="R946" s="5"/>
      <c r="S946" s="5"/>
      <c r="T946" s="5"/>
      <c r="U946" s="5"/>
      <c r="V946" s="5"/>
    </row>
    <row r="947" spans="2:22" s="28" customFormat="1" x14ac:dyDescent="0.35">
      <c r="B947" s="14">
        <v>56</v>
      </c>
      <c r="C947" s="25" t="s">
        <v>328</v>
      </c>
      <c r="D947" s="16" t="s">
        <v>57</v>
      </c>
      <c r="E947" s="4">
        <v>0</v>
      </c>
      <c r="F947" s="4"/>
      <c r="G947" s="4"/>
      <c r="H947" s="4"/>
      <c r="I947" s="4"/>
      <c r="J947" s="17"/>
      <c r="K947" s="17"/>
      <c r="L947" s="18"/>
      <c r="M947" s="19"/>
      <c r="N947" s="20"/>
      <c r="O947" s="5"/>
      <c r="P947" s="5"/>
      <c r="Q947" s="5"/>
      <c r="R947" s="5"/>
      <c r="S947" s="5"/>
      <c r="T947" s="5"/>
      <c r="U947" s="5"/>
      <c r="V947" s="5"/>
    </row>
    <row r="948" spans="2:22" s="28" customFormat="1" x14ac:dyDescent="0.35">
      <c r="B948" s="14"/>
      <c r="C948" s="25"/>
      <c r="D948" s="16"/>
      <c r="E948" s="4"/>
      <c r="F948" s="4"/>
      <c r="G948" s="4"/>
      <c r="H948" s="4"/>
      <c r="I948" s="4"/>
      <c r="J948" s="17"/>
      <c r="K948" s="17"/>
      <c r="L948" s="18"/>
      <c r="M948" s="19"/>
      <c r="N948" s="20"/>
      <c r="O948" s="5"/>
      <c r="P948" s="5"/>
      <c r="Q948" s="5"/>
      <c r="R948" s="5"/>
      <c r="S948" s="5"/>
      <c r="T948" s="5"/>
      <c r="U948" s="5"/>
      <c r="V948" s="5"/>
    </row>
    <row r="949" spans="2:22" s="28" customFormat="1" x14ac:dyDescent="0.35">
      <c r="B949" s="14"/>
      <c r="C949" s="25" t="s">
        <v>56</v>
      </c>
      <c r="D949" s="16"/>
      <c r="E949" s="4"/>
      <c r="F949" s="4"/>
      <c r="G949" s="4"/>
      <c r="H949" s="4"/>
      <c r="I949" s="4"/>
      <c r="J949" s="17"/>
      <c r="K949" s="17"/>
      <c r="L949" s="18"/>
      <c r="M949" s="19"/>
      <c r="N949" s="20"/>
      <c r="O949" s="5"/>
      <c r="P949" s="5"/>
      <c r="Q949" s="5"/>
      <c r="R949" s="5"/>
      <c r="S949" s="5"/>
      <c r="T949" s="5"/>
      <c r="U949" s="5"/>
      <c r="V949" s="5"/>
    </row>
    <row r="950" spans="2:22" s="28" customFormat="1" x14ac:dyDescent="0.35">
      <c r="B950" s="14"/>
      <c r="C950" s="25" t="s">
        <v>58</v>
      </c>
      <c r="D950" s="16"/>
      <c r="E950" s="4"/>
      <c r="F950" s="4"/>
      <c r="G950" s="4"/>
      <c r="H950" s="4"/>
      <c r="I950" s="4"/>
      <c r="J950" s="17"/>
      <c r="K950" s="17"/>
      <c r="L950" s="18"/>
      <c r="M950" s="19"/>
      <c r="N950" s="20"/>
      <c r="O950" s="5"/>
      <c r="P950" s="5"/>
      <c r="Q950" s="5"/>
      <c r="R950" s="5"/>
      <c r="S950" s="5"/>
      <c r="T950" s="5"/>
      <c r="U950" s="5"/>
      <c r="V950" s="5"/>
    </row>
    <row r="951" spans="2:22" s="28" customFormat="1" x14ac:dyDescent="0.35">
      <c r="B951" s="14"/>
      <c r="C951" s="25"/>
      <c r="D951" s="16"/>
      <c r="E951" s="4"/>
      <c r="F951" s="4"/>
      <c r="G951" s="4"/>
      <c r="H951" s="4"/>
      <c r="I951" s="4"/>
      <c r="J951" s="17"/>
      <c r="K951" s="17"/>
      <c r="L951" s="18"/>
      <c r="M951" s="19"/>
      <c r="N951" s="20"/>
      <c r="O951" s="5"/>
      <c r="P951" s="5"/>
      <c r="Q951" s="5"/>
      <c r="R951" s="5"/>
      <c r="S951" s="5"/>
      <c r="T951" s="5"/>
      <c r="U951" s="5"/>
      <c r="V951" s="5"/>
    </row>
    <row r="952" spans="2:22" s="28" customFormat="1" x14ac:dyDescent="0.35">
      <c r="B952" s="14">
        <v>57</v>
      </c>
      <c r="C952" s="25" t="s">
        <v>329</v>
      </c>
      <c r="D952" s="16" t="s">
        <v>57</v>
      </c>
      <c r="E952" s="4">
        <v>0</v>
      </c>
      <c r="F952" s="4"/>
      <c r="G952" s="4"/>
      <c r="H952" s="4"/>
      <c r="I952" s="4"/>
      <c r="J952" s="17"/>
      <c r="K952" s="17"/>
      <c r="L952" s="18"/>
      <c r="M952" s="19"/>
      <c r="N952" s="20"/>
      <c r="O952" s="5"/>
      <c r="P952" s="5"/>
      <c r="Q952" s="5"/>
      <c r="R952" s="5"/>
      <c r="S952" s="5"/>
      <c r="T952" s="5"/>
      <c r="U952" s="5"/>
      <c r="V952" s="5"/>
    </row>
    <row r="953" spans="2:22" s="28" customFormat="1" x14ac:dyDescent="0.35">
      <c r="B953" s="14"/>
      <c r="C953" s="25"/>
      <c r="D953" s="16"/>
      <c r="E953" s="4"/>
      <c r="F953" s="4"/>
      <c r="G953" s="4"/>
      <c r="H953" s="4"/>
      <c r="I953" s="4"/>
      <c r="J953" s="17"/>
      <c r="K953" s="17"/>
      <c r="L953" s="18"/>
      <c r="M953" s="19"/>
      <c r="N953" s="20"/>
      <c r="O953" s="5"/>
      <c r="P953" s="5"/>
      <c r="Q953" s="5"/>
      <c r="R953" s="5"/>
      <c r="S953" s="5"/>
      <c r="T953" s="5"/>
      <c r="U953" s="5"/>
      <c r="V953" s="5"/>
    </row>
    <row r="954" spans="2:22" s="28" customFormat="1" x14ac:dyDescent="0.35">
      <c r="B954" s="14"/>
      <c r="C954" s="25" t="s">
        <v>56</v>
      </c>
      <c r="D954" s="16"/>
      <c r="E954" s="4"/>
      <c r="F954" s="4"/>
      <c r="G954" s="4"/>
      <c r="H954" s="4"/>
      <c r="I954" s="4"/>
      <c r="J954" s="17"/>
      <c r="K954" s="17"/>
      <c r="L954" s="18"/>
      <c r="M954" s="19"/>
      <c r="N954" s="20"/>
      <c r="O954" s="5"/>
      <c r="P954" s="5"/>
      <c r="Q954" s="5"/>
      <c r="R954" s="5"/>
      <c r="S954" s="5"/>
      <c r="T954" s="5"/>
      <c r="U954" s="5"/>
      <c r="V954" s="5"/>
    </row>
    <row r="955" spans="2:22" s="28" customFormat="1" x14ac:dyDescent="0.35">
      <c r="B955" s="14"/>
      <c r="C955" s="25" t="s">
        <v>58</v>
      </c>
      <c r="D955" s="16"/>
      <c r="E955" s="4"/>
      <c r="F955" s="4"/>
      <c r="G955" s="4"/>
      <c r="H955" s="4"/>
      <c r="I955" s="4"/>
      <c r="J955" s="17"/>
      <c r="K955" s="17"/>
      <c r="L955" s="18"/>
      <c r="M955" s="19"/>
      <c r="N955" s="20"/>
      <c r="O955" s="5"/>
      <c r="P955" s="5"/>
      <c r="Q955" s="5"/>
      <c r="R955" s="5"/>
      <c r="S955" s="5"/>
      <c r="T955" s="5"/>
      <c r="U955" s="5"/>
      <c r="V955" s="5"/>
    </row>
    <row r="956" spans="2:22" s="28" customFormat="1" x14ac:dyDescent="0.35">
      <c r="B956" s="14"/>
      <c r="C956" s="25"/>
      <c r="D956" s="16"/>
      <c r="E956" s="4"/>
      <c r="F956" s="4"/>
      <c r="G956" s="4"/>
      <c r="H956" s="4"/>
      <c r="I956" s="4"/>
      <c r="J956" s="17"/>
      <c r="K956" s="17"/>
      <c r="L956" s="18"/>
      <c r="M956" s="19"/>
      <c r="N956" s="20"/>
      <c r="O956" s="5"/>
      <c r="P956" s="5"/>
      <c r="Q956" s="5"/>
      <c r="R956" s="5"/>
      <c r="S956" s="5"/>
      <c r="T956" s="5"/>
      <c r="U956" s="5"/>
      <c r="V956" s="5"/>
    </row>
    <row r="957" spans="2:22" s="28" customFormat="1" x14ac:dyDescent="0.35">
      <c r="B957" s="14">
        <v>58</v>
      </c>
      <c r="C957" s="25" t="s">
        <v>330</v>
      </c>
      <c r="D957" s="16" t="s">
        <v>57</v>
      </c>
      <c r="E957" s="4">
        <v>0</v>
      </c>
      <c r="F957" s="4"/>
      <c r="G957" s="4"/>
      <c r="H957" s="4"/>
      <c r="I957" s="4"/>
      <c r="J957" s="17"/>
      <c r="K957" s="17"/>
      <c r="L957" s="18"/>
      <c r="M957" s="19"/>
      <c r="N957" s="20"/>
      <c r="O957" s="5"/>
      <c r="P957" s="5"/>
      <c r="Q957" s="5"/>
      <c r="R957" s="5"/>
      <c r="S957" s="5"/>
      <c r="T957" s="5"/>
      <c r="U957" s="5"/>
      <c r="V957" s="5"/>
    </row>
    <row r="958" spans="2:22" s="28" customFormat="1" x14ac:dyDescent="0.35">
      <c r="B958" s="14"/>
      <c r="C958" s="25"/>
      <c r="D958" s="16"/>
      <c r="E958" s="4"/>
      <c r="F958" s="4"/>
      <c r="G958" s="4"/>
      <c r="H958" s="4"/>
      <c r="I958" s="4"/>
      <c r="J958" s="17"/>
      <c r="K958" s="17"/>
      <c r="L958" s="18"/>
      <c r="M958" s="19"/>
      <c r="N958" s="20"/>
      <c r="O958" s="5"/>
      <c r="P958" s="5"/>
      <c r="Q958" s="5"/>
      <c r="R958" s="5"/>
      <c r="S958" s="5"/>
      <c r="T958" s="5"/>
      <c r="U958" s="5"/>
      <c r="V958" s="5"/>
    </row>
    <row r="959" spans="2:22" s="28" customFormat="1" x14ac:dyDescent="0.35">
      <c r="B959" s="14"/>
      <c r="C959" s="25" t="s">
        <v>56</v>
      </c>
      <c r="D959" s="16"/>
      <c r="E959" s="4"/>
      <c r="F959" s="4"/>
      <c r="G959" s="4"/>
      <c r="H959" s="4"/>
      <c r="I959" s="4"/>
      <c r="J959" s="17"/>
      <c r="K959" s="17"/>
      <c r="L959" s="18"/>
      <c r="M959" s="19"/>
      <c r="N959" s="20"/>
      <c r="O959" s="5"/>
      <c r="P959" s="5"/>
      <c r="Q959" s="5"/>
      <c r="R959" s="5"/>
      <c r="S959" s="5"/>
      <c r="T959" s="5"/>
      <c r="U959" s="5"/>
      <c r="V959" s="5"/>
    </row>
    <row r="960" spans="2:22" s="7" customFormat="1" x14ac:dyDescent="0.35">
      <c r="B960" s="14"/>
      <c r="C960" s="25" t="s">
        <v>331</v>
      </c>
      <c r="D960" s="16"/>
      <c r="E960" s="4"/>
      <c r="F960" s="4"/>
      <c r="G960" s="4"/>
      <c r="H960" s="4"/>
      <c r="I960" s="4"/>
      <c r="J960" s="17"/>
      <c r="K960" s="17"/>
      <c r="L960" s="18"/>
      <c r="M960" s="19"/>
      <c r="N960" s="20"/>
      <c r="O960" s="5"/>
      <c r="P960" s="5"/>
      <c r="Q960" s="5"/>
      <c r="R960" s="5"/>
      <c r="S960" s="5"/>
      <c r="T960" s="5"/>
      <c r="U960" s="5"/>
      <c r="V960" s="5"/>
    </row>
    <row r="961" spans="2:22" s="7" customFormat="1" x14ac:dyDescent="0.35">
      <c r="B961" s="14"/>
      <c r="C961" s="25"/>
      <c r="D961" s="16"/>
      <c r="E961" s="4"/>
      <c r="F961" s="4"/>
      <c r="G961" s="4"/>
      <c r="H961" s="4"/>
      <c r="I961" s="4"/>
      <c r="J961" s="17"/>
      <c r="K961" s="17"/>
      <c r="L961" s="18"/>
      <c r="M961" s="19"/>
      <c r="N961" s="20"/>
      <c r="O961" s="5"/>
      <c r="P961" s="5"/>
      <c r="Q961" s="5"/>
      <c r="R961" s="5"/>
      <c r="S961" s="5"/>
      <c r="T961" s="5"/>
      <c r="U961" s="5"/>
      <c r="V961" s="5"/>
    </row>
    <row r="962" spans="2:22" s="7" customFormat="1" x14ac:dyDescent="0.35">
      <c r="B962" s="14">
        <v>59</v>
      </c>
      <c r="C962" s="25" t="s">
        <v>332</v>
      </c>
      <c r="D962" s="16" t="s">
        <v>57</v>
      </c>
      <c r="E962" s="4">
        <v>0</v>
      </c>
      <c r="F962" s="4"/>
      <c r="G962" s="4"/>
      <c r="H962" s="4"/>
      <c r="I962" s="4"/>
      <c r="J962" s="17"/>
      <c r="K962" s="17"/>
      <c r="L962" s="18"/>
      <c r="M962" s="19"/>
      <c r="N962" s="20"/>
      <c r="O962" s="5"/>
      <c r="P962" s="5"/>
      <c r="Q962" s="5"/>
      <c r="R962" s="5"/>
      <c r="S962" s="5"/>
      <c r="T962" s="5"/>
      <c r="U962" s="5"/>
      <c r="V962" s="5"/>
    </row>
    <row r="963" spans="2:22" s="7" customFormat="1" x14ac:dyDescent="0.35">
      <c r="B963" s="14"/>
      <c r="C963" s="25"/>
      <c r="D963" s="16"/>
      <c r="E963" s="4"/>
      <c r="F963" s="4"/>
      <c r="G963" s="4"/>
      <c r="H963" s="4"/>
      <c r="I963" s="4"/>
      <c r="J963" s="17"/>
      <c r="K963" s="17"/>
      <c r="L963" s="18"/>
      <c r="M963" s="19"/>
      <c r="N963" s="20"/>
      <c r="O963" s="5"/>
      <c r="P963" s="5"/>
      <c r="Q963" s="5"/>
      <c r="R963" s="5"/>
      <c r="S963" s="5"/>
      <c r="T963" s="5"/>
      <c r="U963" s="5"/>
      <c r="V963" s="5"/>
    </row>
    <row r="964" spans="2:22" s="7" customFormat="1" x14ac:dyDescent="0.35">
      <c r="B964" s="14"/>
      <c r="C964" s="25" t="s">
        <v>56</v>
      </c>
      <c r="D964" s="16"/>
      <c r="E964" s="4"/>
      <c r="F964" s="4"/>
      <c r="G964" s="4"/>
      <c r="H964" s="4"/>
      <c r="I964" s="4"/>
      <c r="J964" s="17"/>
      <c r="K964" s="17"/>
      <c r="L964" s="18"/>
      <c r="M964" s="19"/>
      <c r="N964" s="20"/>
      <c r="O964" s="5"/>
      <c r="P964" s="5"/>
      <c r="Q964" s="5"/>
      <c r="R964" s="5"/>
      <c r="S964" s="5"/>
      <c r="T964" s="5"/>
      <c r="U964" s="5"/>
      <c r="V964" s="5"/>
    </row>
    <row r="965" spans="2:22" s="7" customFormat="1" x14ac:dyDescent="0.35">
      <c r="B965" s="14"/>
      <c r="C965" s="25" t="s">
        <v>58</v>
      </c>
      <c r="D965" s="16" t="s">
        <v>57</v>
      </c>
      <c r="E965" s="4"/>
      <c r="F965" s="4"/>
      <c r="G965" s="4"/>
      <c r="H965" s="4"/>
      <c r="I965" s="4"/>
      <c r="J965" s="17"/>
      <c r="K965" s="17"/>
      <c r="L965" s="18"/>
      <c r="M965" s="19"/>
      <c r="N965" s="20"/>
      <c r="O965" s="5"/>
      <c r="P965" s="5"/>
      <c r="Q965" s="5"/>
      <c r="R965" s="5"/>
      <c r="S965" s="5"/>
      <c r="T965" s="5"/>
      <c r="U965" s="5"/>
      <c r="V965" s="5"/>
    </row>
    <row r="966" spans="2:22" s="7" customFormat="1" x14ac:dyDescent="0.35">
      <c r="B966" s="14"/>
      <c r="C966" s="25"/>
      <c r="D966" s="16"/>
      <c r="E966" s="4"/>
      <c r="F966" s="4"/>
      <c r="G966" s="4"/>
      <c r="H966" s="4"/>
      <c r="I966" s="4"/>
      <c r="J966" s="17"/>
      <c r="K966" s="17"/>
      <c r="L966" s="18"/>
      <c r="M966" s="19"/>
      <c r="N966" s="20"/>
      <c r="O966" s="5"/>
      <c r="P966" s="5"/>
      <c r="Q966" s="5"/>
      <c r="R966" s="5"/>
      <c r="S966" s="5"/>
      <c r="T966" s="5"/>
      <c r="U966" s="5"/>
      <c r="V966" s="5"/>
    </row>
    <row r="967" spans="2:22" s="7" customFormat="1" ht="18" x14ac:dyDescent="0.4">
      <c r="B967" s="14"/>
      <c r="C967" s="24" t="s">
        <v>333</v>
      </c>
      <c r="D967" s="16"/>
      <c r="E967" s="4">
        <v>0</v>
      </c>
      <c r="F967" s="4"/>
      <c r="G967" s="4"/>
      <c r="H967" s="4"/>
      <c r="I967" s="4"/>
      <c r="J967" s="17"/>
      <c r="K967" s="17"/>
      <c r="L967" s="18"/>
      <c r="M967" s="19"/>
      <c r="N967" s="20"/>
      <c r="O967" s="5"/>
      <c r="P967" s="5"/>
      <c r="Q967" s="5"/>
      <c r="R967" s="5"/>
      <c r="S967" s="5"/>
      <c r="T967" s="5"/>
      <c r="U967" s="5"/>
      <c r="V967" s="5"/>
    </row>
    <row r="968" spans="2:22" s="7" customFormat="1" x14ac:dyDescent="0.35">
      <c r="B968" s="14"/>
      <c r="C968" s="25"/>
      <c r="D968" s="16"/>
      <c r="E968" s="4"/>
      <c r="F968" s="4"/>
      <c r="G968" s="4"/>
      <c r="H968" s="4"/>
      <c r="I968" s="4"/>
      <c r="J968" s="17"/>
      <c r="K968" s="17"/>
      <c r="L968" s="18"/>
      <c r="M968" s="19"/>
      <c r="N968" s="20"/>
      <c r="O968" s="5"/>
      <c r="P968" s="5"/>
      <c r="Q968" s="5"/>
      <c r="R968" s="5"/>
      <c r="S968" s="5"/>
      <c r="T968" s="5"/>
      <c r="U968" s="5"/>
      <c r="V968" s="5"/>
    </row>
    <row r="969" spans="2:22" s="7" customFormat="1" x14ac:dyDescent="0.35">
      <c r="B969" s="14">
        <v>60</v>
      </c>
      <c r="C969" s="25" t="s">
        <v>334</v>
      </c>
      <c r="D969" s="77"/>
      <c r="E969" s="4">
        <v>1</v>
      </c>
      <c r="F969" s="4"/>
      <c r="G969" s="4"/>
      <c r="H969" s="4"/>
      <c r="I969" s="4"/>
      <c r="J969" s="17"/>
      <c r="K969" s="17"/>
      <c r="L969" s="18"/>
      <c r="M969" s="19"/>
      <c r="N969" s="20"/>
      <c r="O969" s="5"/>
      <c r="P969" s="5"/>
      <c r="Q969" s="5"/>
      <c r="R969" s="5"/>
      <c r="S969" s="5"/>
      <c r="T969" s="5"/>
      <c r="U969" s="5"/>
      <c r="V969" s="5"/>
    </row>
    <row r="970" spans="2:22" s="7" customFormat="1" x14ac:dyDescent="0.35">
      <c r="B970" s="14"/>
      <c r="C970" s="25"/>
      <c r="D970" s="77"/>
      <c r="E970" s="4"/>
      <c r="F970" s="4"/>
      <c r="G970" s="4"/>
      <c r="H970" s="4"/>
      <c r="I970" s="4"/>
      <c r="J970" s="17"/>
      <c r="K970" s="17"/>
      <c r="L970" s="18"/>
      <c r="M970" s="19"/>
      <c r="N970" s="20"/>
      <c r="O970" s="5"/>
      <c r="P970" s="5"/>
      <c r="Q970" s="5"/>
      <c r="R970" s="5"/>
      <c r="S970" s="5"/>
      <c r="T970" s="5"/>
      <c r="U970" s="5"/>
      <c r="V970" s="5"/>
    </row>
    <row r="971" spans="2:22" s="7" customFormat="1" x14ac:dyDescent="0.35">
      <c r="B971" s="14"/>
      <c r="C971" s="25" t="s">
        <v>56</v>
      </c>
      <c r="D971" s="77"/>
      <c r="E971" s="4"/>
      <c r="F971" s="4"/>
      <c r="G971" s="4"/>
      <c r="H971" s="4"/>
      <c r="I971" s="4"/>
      <c r="J971" s="17"/>
      <c r="K971" s="17"/>
      <c r="L971" s="18"/>
      <c r="M971" s="19"/>
      <c r="N971" s="20"/>
      <c r="O971" s="5"/>
      <c r="P971" s="5"/>
      <c r="Q971" s="5"/>
      <c r="R971" s="5"/>
      <c r="S971" s="5"/>
      <c r="T971" s="5"/>
      <c r="U971" s="5"/>
      <c r="V971" s="5"/>
    </row>
    <row r="972" spans="2:22" s="7" customFormat="1" x14ac:dyDescent="0.35">
      <c r="B972" s="14"/>
      <c r="C972" s="25" t="s">
        <v>331</v>
      </c>
      <c r="D972" s="16" t="s">
        <v>57</v>
      </c>
      <c r="E972" s="4"/>
      <c r="F972" s="4"/>
      <c r="G972" s="4"/>
      <c r="H972" s="4"/>
      <c r="I972" s="4"/>
      <c r="J972" s="17"/>
      <c r="K972" s="17"/>
      <c r="L972" s="18"/>
      <c r="M972" s="19"/>
      <c r="N972" s="20"/>
      <c r="O972" s="5"/>
      <c r="P972" s="5"/>
      <c r="Q972" s="5"/>
      <c r="R972" s="5"/>
      <c r="S972" s="5"/>
      <c r="T972" s="5"/>
      <c r="U972" s="5"/>
      <c r="V972" s="5"/>
    </row>
    <row r="973" spans="2:22" s="7" customFormat="1" x14ac:dyDescent="0.35">
      <c r="B973" s="14"/>
      <c r="C973" s="25"/>
      <c r="D973" s="16"/>
      <c r="E973" s="4"/>
      <c r="F973" s="4"/>
      <c r="G973" s="4"/>
      <c r="H973" s="4"/>
      <c r="I973" s="4"/>
      <c r="J973" s="17"/>
      <c r="K973" s="17"/>
      <c r="L973" s="18"/>
      <c r="M973" s="19"/>
      <c r="N973" s="20"/>
      <c r="O973" s="5"/>
      <c r="P973" s="5"/>
      <c r="Q973" s="5"/>
      <c r="R973" s="5"/>
      <c r="S973" s="5"/>
      <c r="T973" s="5"/>
      <c r="U973" s="5"/>
      <c r="V973" s="5"/>
    </row>
    <row r="974" spans="2:22" s="7" customFormat="1" x14ac:dyDescent="0.35">
      <c r="B974" s="14">
        <v>61</v>
      </c>
      <c r="C974" s="25" t="s">
        <v>335</v>
      </c>
      <c r="D974" s="16"/>
      <c r="E974" s="4">
        <v>1</v>
      </c>
      <c r="F974" s="4"/>
      <c r="G974" s="4"/>
      <c r="H974" s="4"/>
      <c r="I974" s="4"/>
      <c r="J974" s="17"/>
      <c r="K974" s="17"/>
      <c r="L974" s="18"/>
      <c r="M974" s="19"/>
      <c r="N974" s="20"/>
      <c r="O974" s="5"/>
      <c r="P974" s="5"/>
      <c r="Q974" s="5"/>
      <c r="R974" s="5"/>
      <c r="S974" s="5"/>
      <c r="T974" s="5"/>
      <c r="U974" s="5"/>
      <c r="V974" s="5"/>
    </row>
    <row r="975" spans="2:22" s="7" customFormat="1" x14ac:dyDescent="0.35">
      <c r="B975" s="14"/>
      <c r="C975" s="25"/>
      <c r="D975" s="16"/>
      <c r="E975" s="4"/>
      <c r="F975" s="4"/>
      <c r="G975" s="4"/>
      <c r="H975" s="4"/>
      <c r="I975" s="4"/>
      <c r="J975" s="17"/>
      <c r="K975" s="17"/>
      <c r="L975" s="18"/>
      <c r="M975" s="19"/>
      <c r="N975" s="20"/>
      <c r="O975" s="5"/>
      <c r="P975" s="5"/>
      <c r="Q975" s="5"/>
      <c r="R975" s="5"/>
      <c r="S975" s="5"/>
      <c r="T975" s="5"/>
      <c r="U975" s="5"/>
      <c r="V975" s="5"/>
    </row>
    <row r="976" spans="2:22" s="7" customFormat="1" x14ac:dyDescent="0.35">
      <c r="B976" s="14"/>
      <c r="C976" s="25" t="s">
        <v>56</v>
      </c>
      <c r="D976" s="16"/>
      <c r="E976" s="4"/>
      <c r="F976" s="4"/>
      <c r="G976" s="4"/>
      <c r="H976" s="4"/>
      <c r="I976" s="4"/>
      <c r="J976" s="17"/>
      <c r="K976" s="17"/>
      <c r="L976" s="18"/>
      <c r="M976" s="19"/>
      <c r="N976" s="20"/>
      <c r="O976" s="5"/>
      <c r="P976" s="5"/>
      <c r="Q976" s="5"/>
      <c r="R976" s="5"/>
      <c r="S976" s="5"/>
      <c r="T976" s="5"/>
      <c r="U976" s="5"/>
      <c r="V976" s="5"/>
    </row>
    <row r="977" spans="2:22" s="7" customFormat="1" x14ac:dyDescent="0.35">
      <c r="B977" s="14"/>
      <c r="C977" s="25" t="s">
        <v>58</v>
      </c>
      <c r="D977" s="16" t="s">
        <v>57</v>
      </c>
      <c r="E977" s="4"/>
      <c r="F977" s="4"/>
      <c r="G977" s="4"/>
      <c r="H977" s="4"/>
      <c r="I977" s="4"/>
      <c r="J977" s="17"/>
      <c r="K977" s="17"/>
      <c r="L977" s="18"/>
      <c r="M977" s="19"/>
      <c r="N977" s="20"/>
      <c r="O977" s="5"/>
      <c r="P977" s="5"/>
      <c r="Q977" s="5"/>
      <c r="R977" s="5"/>
      <c r="S977" s="5"/>
      <c r="T977" s="5"/>
      <c r="U977" s="5"/>
      <c r="V977" s="5"/>
    </row>
    <row r="978" spans="2:22" s="7" customFormat="1" x14ac:dyDescent="0.35">
      <c r="B978" s="14"/>
      <c r="C978" s="25"/>
      <c r="D978" s="16"/>
      <c r="E978" s="4"/>
      <c r="F978" s="4"/>
      <c r="G978" s="4"/>
      <c r="H978" s="4"/>
      <c r="I978" s="4"/>
      <c r="J978" s="17"/>
      <c r="K978" s="17"/>
      <c r="L978" s="18"/>
      <c r="M978" s="19"/>
      <c r="N978" s="20"/>
      <c r="O978" s="5"/>
      <c r="P978" s="5"/>
      <c r="Q978" s="5"/>
      <c r="R978" s="5"/>
      <c r="S978" s="5"/>
      <c r="T978" s="5"/>
      <c r="U978" s="5"/>
      <c r="V978" s="5"/>
    </row>
    <row r="979" spans="2:22" s="7" customFormat="1" x14ac:dyDescent="0.35">
      <c r="B979" s="14">
        <v>62</v>
      </c>
      <c r="C979" s="25" t="s">
        <v>336</v>
      </c>
      <c r="D979" s="77"/>
      <c r="E979" s="4">
        <v>1</v>
      </c>
      <c r="F979" s="4"/>
      <c r="G979" s="4"/>
      <c r="H979" s="4"/>
      <c r="I979" s="4"/>
      <c r="J979" s="17"/>
      <c r="K979" s="17"/>
      <c r="L979" s="18"/>
      <c r="M979" s="19"/>
      <c r="N979" s="20"/>
      <c r="O979" s="5"/>
      <c r="P979" s="5"/>
      <c r="Q979" s="5"/>
      <c r="R979" s="5"/>
      <c r="S979" s="5"/>
      <c r="T979" s="5"/>
      <c r="U979" s="5"/>
      <c r="V979" s="5"/>
    </row>
    <row r="980" spans="2:22" s="7" customFormat="1" x14ac:dyDescent="0.35">
      <c r="B980" s="14"/>
      <c r="C980" s="25"/>
      <c r="D980" s="16"/>
      <c r="E980" s="4"/>
      <c r="F980" s="4"/>
      <c r="G980" s="4"/>
      <c r="H980" s="4"/>
      <c r="I980" s="4"/>
      <c r="J980" s="17"/>
      <c r="K980" s="17"/>
      <c r="L980" s="18"/>
      <c r="M980" s="19"/>
      <c r="N980" s="20"/>
      <c r="O980" s="5"/>
      <c r="P980" s="5"/>
      <c r="Q980" s="5"/>
      <c r="R980" s="5"/>
      <c r="S980" s="5"/>
      <c r="T980" s="5"/>
      <c r="U980" s="5"/>
      <c r="V980" s="5"/>
    </row>
    <row r="981" spans="2:22" s="7" customFormat="1" x14ac:dyDescent="0.35">
      <c r="B981" s="14"/>
      <c r="C981" s="25" t="s">
        <v>56</v>
      </c>
      <c r="D981" s="16"/>
      <c r="E981" s="4"/>
      <c r="F981" s="4"/>
      <c r="G981" s="4"/>
      <c r="H981" s="4"/>
      <c r="I981" s="4"/>
      <c r="J981" s="17"/>
      <c r="K981" s="17"/>
      <c r="L981" s="18"/>
      <c r="M981" s="19"/>
      <c r="N981" s="20"/>
      <c r="O981" s="5"/>
      <c r="P981" s="5"/>
      <c r="Q981" s="5"/>
      <c r="R981" s="5"/>
      <c r="S981" s="5"/>
      <c r="T981" s="5"/>
      <c r="U981" s="5"/>
      <c r="V981" s="5"/>
    </row>
    <row r="982" spans="2:22" s="7" customFormat="1" x14ac:dyDescent="0.35">
      <c r="B982" s="14"/>
      <c r="C982" s="25" t="s">
        <v>58</v>
      </c>
      <c r="D982" s="16" t="s">
        <v>57</v>
      </c>
      <c r="E982" s="4"/>
      <c r="F982" s="4"/>
      <c r="G982" s="4"/>
      <c r="H982" s="4"/>
      <c r="I982" s="4"/>
      <c r="J982" s="17"/>
      <c r="K982" s="17"/>
      <c r="L982" s="18"/>
      <c r="M982" s="19"/>
      <c r="N982" s="20"/>
      <c r="O982" s="5"/>
      <c r="P982" s="5"/>
      <c r="Q982" s="5"/>
      <c r="R982" s="5"/>
      <c r="S982" s="5"/>
      <c r="T982" s="5"/>
      <c r="U982" s="5"/>
      <c r="V982" s="5"/>
    </row>
    <row r="983" spans="2:22" s="7" customFormat="1" x14ac:dyDescent="0.35">
      <c r="B983" s="14"/>
      <c r="C983" s="25"/>
      <c r="D983" s="16"/>
      <c r="E983" s="4"/>
      <c r="F983" s="4"/>
      <c r="G983" s="4"/>
      <c r="H983" s="4"/>
      <c r="I983" s="4"/>
      <c r="J983" s="17"/>
      <c r="K983" s="17"/>
      <c r="L983" s="18"/>
      <c r="M983" s="19"/>
      <c r="N983" s="20"/>
      <c r="O983" s="5"/>
      <c r="P983" s="5"/>
      <c r="Q983" s="5"/>
      <c r="R983" s="5"/>
      <c r="S983" s="5"/>
      <c r="T983" s="5"/>
      <c r="U983" s="5"/>
      <c r="V983" s="5"/>
    </row>
    <row r="984" spans="2:22" s="7" customFormat="1" x14ac:dyDescent="0.35">
      <c r="B984" s="14">
        <v>63</v>
      </c>
      <c r="C984" s="25" t="s">
        <v>337</v>
      </c>
      <c r="D984" s="16"/>
      <c r="E984" s="4">
        <v>1</v>
      </c>
      <c r="F984" s="4"/>
      <c r="G984" s="4"/>
      <c r="H984" s="4"/>
      <c r="I984" s="4"/>
      <c r="J984" s="17"/>
      <c r="K984" s="17"/>
      <c r="L984" s="18"/>
      <c r="M984" s="19"/>
      <c r="N984" s="20"/>
      <c r="O984" s="5"/>
      <c r="P984" s="5"/>
      <c r="Q984" s="5"/>
      <c r="R984" s="5"/>
      <c r="S984" s="5"/>
      <c r="T984" s="5"/>
      <c r="U984" s="5"/>
      <c r="V984" s="5"/>
    </row>
    <row r="985" spans="2:22" s="7" customFormat="1" x14ac:dyDescent="0.35">
      <c r="B985" s="14"/>
      <c r="C985" s="25"/>
      <c r="D985" s="16"/>
      <c r="E985" s="4"/>
      <c r="F985" s="4"/>
      <c r="G985" s="4"/>
      <c r="H985" s="4"/>
      <c r="I985" s="4"/>
      <c r="J985" s="17"/>
      <c r="K985" s="17"/>
      <c r="L985" s="18"/>
      <c r="M985" s="19"/>
      <c r="N985" s="20"/>
      <c r="O985" s="5"/>
      <c r="P985" s="5"/>
      <c r="Q985" s="5"/>
      <c r="R985" s="5"/>
      <c r="S985" s="5"/>
      <c r="T985" s="5"/>
      <c r="U985" s="5"/>
      <c r="V985" s="5"/>
    </row>
    <row r="986" spans="2:22" s="7" customFormat="1" x14ac:dyDescent="0.35">
      <c r="B986" s="14"/>
      <c r="C986" s="25" t="s">
        <v>56</v>
      </c>
      <c r="D986" s="16"/>
      <c r="E986" s="4"/>
      <c r="F986" s="4"/>
      <c r="G986" s="4"/>
      <c r="H986" s="4"/>
      <c r="I986" s="4"/>
      <c r="J986" s="17"/>
      <c r="K986" s="17"/>
      <c r="L986" s="18"/>
      <c r="M986" s="19"/>
      <c r="N986" s="20"/>
      <c r="O986" s="5"/>
      <c r="P986" s="5"/>
      <c r="Q986" s="5"/>
      <c r="R986" s="5"/>
      <c r="S986" s="5"/>
      <c r="T986" s="5"/>
      <c r="U986" s="5"/>
      <c r="V986" s="5"/>
    </row>
    <row r="987" spans="2:22" s="7" customFormat="1" x14ac:dyDescent="0.35">
      <c r="B987" s="14"/>
      <c r="C987" s="25" t="s">
        <v>58</v>
      </c>
      <c r="D987" s="16" t="s">
        <v>57</v>
      </c>
      <c r="E987" s="4"/>
      <c r="F987" s="4"/>
      <c r="G987" s="4"/>
      <c r="H987" s="4"/>
      <c r="I987" s="4"/>
      <c r="J987" s="17"/>
      <c r="K987" s="17"/>
      <c r="L987" s="18"/>
      <c r="M987" s="19"/>
      <c r="N987" s="20"/>
      <c r="O987" s="5"/>
      <c r="P987" s="5"/>
      <c r="Q987" s="5"/>
      <c r="R987" s="5"/>
      <c r="S987" s="5"/>
      <c r="T987" s="5"/>
      <c r="U987" s="5"/>
      <c r="V987" s="5"/>
    </row>
    <row r="988" spans="2:22" s="28" customFormat="1" x14ac:dyDescent="0.35">
      <c r="B988" s="14"/>
      <c r="C988" s="25"/>
      <c r="D988" s="16"/>
      <c r="E988" s="4"/>
      <c r="F988" s="4"/>
      <c r="G988" s="4"/>
      <c r="H988" s="4"/>
      <c r="I988" s="4"/>
      <c r="J988" s="17"/>
      <c r="K988" s="17"/>
      <c r="L988" s="18"/>
      <c r="M988" s="19"/>
      <c r="N988" s="20"/>
      <c r="O988" s="5"/>
      <c r="P988" s="5"/>
      <c r="Q988" s="5"/>
      <c r="R988" s="5"/>
      <c r="S988" s="5"/>
      <c r="T988" s="5"/>
      <c r="U988" s="5"/>
      <c r="V988" s="5"/>
    </row>
    <row r="989" spans="2:22" s="28" customFormat="1" x14ac:dyDescent="0.35">
      <c r="B989" s="14">
        <v>64</v>
      </c>
      <c r="C989" s="25" t="s">
        <v>338</v>
      </c>
      <c r="D989" s="16"/>
      <c r="E989" s="4">
        <v>0</v>
      </c>
      <c r="F989" s="4"/>
      <c r="G989" s="4"/>
      <c r="H989" s="4"/>
      <c r="I989" s="4"/>
      <c r="J989" s="17"/>
      <c r="K989" s="17"/>
      <c r="L989" s="18"/>
      <c r="M989" s="19"/>
      <c r="N989" s="20"/>
      <c r="O989" s="5"/>
      <c r="P989" s="5"/>
      <c r="Q989" s="5"/>
      <c r="R989" s="5"/>
      <c r="S989" s="5"/>
      <c r="T989" s="5"/>
      <c r="U989" s="5"/>
      <c r="V989" s="5"/>
    </row>
    <row r="990" spans="2:22" s="28" customFormat="1" x14ac:dyDescent="0.35">
      <c r="B990" s="14"/>
      <c r="C990" s="25"/>
      <c r="D990" s="16"/>
      <c r="E990" s="4"/>
      <c r="F990" s="4"/>
      <c r="G990" s="4"/>
      <c r="H990" s="4"/>
      <c r="I990" s="4"/>
      <c r="J990" s="17"/>
      <c r="K990" s="17"/>
      <c r="L990" s="18"/>
      <c r="M990" s="19"/>
      <c r="N990" s="20"/>
      <c r="O990" s="5"/>
      <c r="P990" s="5"/>
      <c r="Q990" s="5"/>
      <c r="R990" s="5"/>
      <c r="S990" s="5"/>
      <c r="T990" s="5"/>
      <c r="U990" s="5"/>
      <c r="V990" s="5"/>
    </row>
    <row r="991" spans="2:22" s="28" customFormat="1" x14ac:dyDescent="0.35">
      <c r="B991" s="14"/>
      <c r="C991" s="25" t="s">
        <v>56</v>
      </c>
      <c r="D991" s="16"/>
      <c r="E991" s="4"/>
      <c r="F991" s="4"/>
      <c r="G991" s="4"/>
      <c r="H991" s="4"/>
      <c r="I991" s="4"/>
      <c r="J991" s="17"/>
      <c r="K991" s="17"/>
      <c r="L991" s="18"/>
      <c r="M991" s="19"/>
      <c r="N991" s="20"/>
      <c r="O991" s="5"/>
      <c r="P991" s="5"/>
      <c r="Q991" s="5"/>
      <c r="R991" s="5"/>
      <c r="S991" s="5"/>
      <c r="T991" s="5"/>
      <c r="U991" s="5"/>
      <c r="V991" s="5"/>
    </row>
    <row r="992" spans="2:22" s="28" customFormat="1" x14ac:dyDescent="0.35">
      <c r="B992" s="14"/>
      <c r="C992" s="25" t="s">
        <v>58</v>
      </c>
      <c r="D992" s="16" t="s">
        <v>57</v>
      </c>
      <c r="E992" s="4"/>
      <c r="F992" s="4"/>
      <c r="G992" s="4"/>
      <c r="H992" s="4"/>
      <c r="I992" s="4"/>
      <c r="J992" s="17"/>
      <c r="K992" s="17"/>
      <c r="L992" s="18"/>
      <c r="M992" s="19"/>
      <c r="N992" s="20"/>
      <c r="O992" s="5"/>
      <c r="P992" s="5"/>
      <c r="Q992" s="5"/>
      <c r="R992" s="5"/>
      <c r="S992" s="5"/>
      <c r="T992" s="5"/>
      <c r="U992" s="5"/>
      <c r="V992" s="5"/>
    </row>
    <row r="993" spans="2:22" s="28" customFormat="1" ht="18" x14ac:dyDescent="0.4">
      <c r="B993" s="14"/>
      <c r="C993" s="74"/>
      <c r="D993" s="16"/>
      <c r="E993" s="4"/>
      <c r="F993" s="4"/>
      <c r="G993" s="4"/>
      <c r="H993" s="4"/>
      <c r="I993" s="4"/>
      <c r="J993" s="17"/>
      <c r="K993" s="17"/>
      <c r="L993" s="18"/>
      <c r="M993" s="19"/>
      <c r="N993" s="20"/>
      <c r="O993" s="5"/>
      <c r="P993" s="5"/>
      <c r="Q993" s="5"/>
      <c r="R993" s="5"/>
      <c r="S993" s="5"/>
      <c r="T993" s="5"/>
      <c r="U993" s="5"/>
      <c r="V993" s="5"/>
    </row>
    <row r="994" spans="2:22" s="28" customFormat="1" ht="18" x14ac:dyDescent="0.4">
      <c r="B994" s="14"/>
      <c r="C994" s="24" t="s">
        <v>339</v>
      </c>
      <c r="D994" s="16"/>
      <c r="E994" s="4">
        <v>0</v>
      </c>
      <c r="F994" s="4"/>
      <c r="G994" s="4"/>
      <c r="H994" s="4"/>
      <c r="I994" s="4"/>
      <c r="J994" s="17"/>
      <c r="K994" s="17"/>
      <c r="L994" s="18"/>
      <c r="M994" s="19"/>
      <c r="N994" s="20"/>
      <c r="O994" s="5"/>
      <c r="P994" s="5"/>
      <c r="Q994" s="5"/>
      <c r="R994" s="5"/>
      <c r="S994" s="5"/>
      <c r="T994" s="5"/>
      <c r="U994" s="5"/>
      <c r="V994" s="5"/>
    </row>
    <row r="995" spans="2:22" s="28" customFormat="1" ht="18" x14ac:dyDescent="0.4">
      <c r="B995" s="14"/>
      <c r="C995" s="24" t="s">
        <v>340</v>
      </c>
      <c r="D995" s="16"/>
      <c r="E995" s="4"/>
      <c r="F995" s="4"/>
      <c r="G995" s="4"/>
      <c r="H995" s="4"/>
      <c r="I995" s="4"/>
      <c r="J995" s="17"/>
      <c r="K995" s="17"/>
      <c r="L995" s="18"/>
      <c r="M995" s="19"/>
      <c r="N995" s="20"/>
      <c r="O995" s="5"/>
      <c r="P995" s="5"/>
      <c r="Q995" s="5"/>
      <c r="R995" s="5"/>
      <c r="S995" s="5"/>
      <c r="T995" s="5"/>
      <c r="U995" s="5"/>
      <c r="V995" s="5"/>
    </row>
    <row r="996" spans="2:22" s="28" customFormat="1" x14ac:dyDescent="0.35">
      <c r="B996" s="14"/>
      <c r="C996" s="25"/>
      <c r="D996" s="16"/>
      <c r="E996" s="4"/>
      <c r="F996" s="4"/>
      <c r="G996" s="4"/>
      <c r="H996" s="4"/>
      <c r="I996" s="4"/>
      <c r="J996" s="17"/>
      <c r="K996" s="17"/>
      <c r="L996" s="18"/>
      <c r="M996" s="19"/>
      <c r="N996" s="20"/>
      <c r="O996" s="5"/>
      <c r="P996" s="5"/>
      <c r="Q996" s="5"/>
      <c r="R996" s="5"/>
      <c r="S996" s="5"/>
      <c r="T996" s="5"/>
      <c r="U996" s="5"/>
      <c r="V996" s="5"/>
    </row>
    <row r="997" spans="2:22" s="28" customFormat="1" x14ac:dyDescent="0.35">
      <c r="B997" s="14">
        <v>65</v>
      </c>
      <c r="C997" s="25" t="s">
        <v>341</v>
      </c>
      <c r="D997" s="16"/>
      <c r="E997" s="4">
        <v>0</v>
      </c>
      <c r="F997" s="4"/>
      <c r="G997" s="4"/>
      <c r="H997" s="4"/>
      <c r="I997" s="4"/>
      <c r="J997" s="17"/>
      <c r="K997" s="17"/>
      <c r="L997" s="18"/>
      <c r="M997" s="19"/>
      <c r="N997" s="20"/>
      <c r="O997" s="5"/>
      <c r="P997" s="5"/>
      <c r="Q997" s="5"/>
      <c r="R997" s="5"/>
      <c r="S997" s="5"/>
      <c r="T997" s="5"/>
      <c r="U997" s="5"/>
      <c r="V997" s="5"/>
    </row>
    <row r="998" spans="2:22" s="28" customFormat="1" x14ac:dyDescent="0.35">
      <c r="B998" s="14"/>
      <c r="C998" s="25"/>
      <c r="D998" s="16"/>
      <c r="E998" s="4"/>
      <c r="F998" s="4"/>
      <c r="G998" s="4"/>
      <c r="H998" s="4"/>
      <c r="I998" s="4"/>
      <c r="J998" s="17"/>
      <c r="K998" s="17"/>
      <c r="L998" s="18"/>
      <c r="M998" s="19"/>
      <c r="N998" s="20"/>
      <c r="O998" s="5"/>
      <c r="P998" s="5"/>
      <c r="Q998" s="5"/>
      <c r="R998" s="5"/>
      <c r="S998" s="5"/>
      <c r="T998" s="5"/>
      <c r="U998" s="5"/>
      <c r="V998" s="5"/>
    </row>
    <row r="999" spans="2:22" s="28" customFormat="1" x14ac:dyDescent="0.35">
      <c r="B999" s="14"/>
      <c r="C999" s="25" t="s">
        <v>56</v>
      </c>
      <c r="D999" s="16"/>
      <c r="E999" s="4"/>
      <c r="F999" s="4"/>
      <c r="G999" s="4"/>
      <c r="H999" s="4"/>
      <c r="I999" s="4"/>
      <c r="J999" s="17"/>
      <c r="K999" s="17"/>
      <c r="L999" s="18"/>
      <c r="M999" s="19"/>
      <c r="N999" s="20"/>
      <c r="O999" s="5"/>
      <c r="P999" s="5"/>
      <c r="Q999" s="5"/>
      <c r="R999" s="5"/>
      <c r="S999" s="5"/>
      <c r="T999" s="5"/>
      <c r="U999" s="5"/>
      <c r="V999" s="5"/>
    </row>
    <row r="1000" spans="2:22" s="28" customFormat="1" x14ac:dyDescent="0.35">
      <c r="B1000" s="14"/>
      <c r="C1000" s="25" t="s">
        <v>58</v>
      </c>
      <c r="D1000" s="16" t="s">
        <v>57</v>
      </c>
      <c r="E1000" s="4"/>
      <c r="F1000" s="4"/>
      <c r="G1000" s="4"/>
      <c r="H1000" s="4"/>
      <c r="I1000" s="4"/>
      <c r="J1000" s="17"/>
      <c r="K1000" s="17"/>
      <c r="L1000" s="18"/>
      <c r="M1000" s="19"/>
      <c r="N1000" s="20"/>
      <c r="O1000" s="5"/>
      <c r="P1000" s="5"/>
      <c r="Q1000" s="5"/>
      <c r="R1000" s="5"/>
      <c r="S1000" s="5"/>
      <c r="T1000" s="5"/>
      <c r="U1000" s="5"/>
      <c r="V1000" s="5"/>
    </row>
    <row r="1001" spans="2:22" s="28" customFormat="1" x14ac:dyDescent="0.35">
      <c r="B1001" s="14"/>
      <c r="C1001" s="25"/>
      <c r="D1001" s="16"/>
      <c r="E1001" s="4"/>
      <c r="F1001" s="4"/>
      <c r="G1001" s="4"/>
      <c r="H1001" s="4"/>
      <c r="I1001" s="4"/>
      <c r="J1001" s="17"/>
      <c r="K1001" s="17"/>
      <c r="L1001" s="18"/>
      <c r="M1001" s="19"/>
      <c r="N1001" s="20"/>
      <c r="O1001" s="5"/>
      <c r="P1001" s="5"/>
      <c r="Q1001" s="5"/>
      <c r="R1001" s="5"/>
      <c r="S1001" s="5"/>
      <c r="T1001" s="5"/>
      <c r="U1001" s="5"/>
      <c r="V1001" s="5"/>
    </row>
    <row r="1002" spans="2:22" s="28" customFormat="1" x14ac:dyDescent="0.35">
      <c r="B1002" s="14">
        <v>66</v>
      </c>
      <c r="C1002" s="25" t="s">
        <v>342</v>
      </c>
      <c r="D1002" s="16"/>
      <c r="E1002" s="4">
        <v>0</v>
      </c>
      <c r="F1002" s="4"/>
      <c r="G1002" s="4"/>
      <c r="H1002" s="4"/>
      <c r="I1002" s="4"/>
      <c r="J1002" s="17"/>
      <c r="K1002" s="17"/>
      <c r="L1002" s="18"/>
      <c r="M1002" s="19"/>
      <c r="N1002" s="20"/>
      <c r="O1002" s="5"/>
      <c r="P1002" s="5"/>
      <c r="Q1002" s="5"/>
      <c r="R1002" s="5"/>
      <c r="S1002" s="5"/>
      <c r="T1002" s="5"/>
      <c r="U1002" s="5"/>
      <c r="V1002" s="5"/>
    </row>
    <row r="1003" spans="2:22" s="28" customFormat="1" x14ac:dyDescent="0.35">
      <c r="B1003" s="14"/>
      <c r="C1003" s="25"/>
      <c r="D1003" s="16"/>
      <c r="E1003" s="4"/>
      <c r="F1003" s="4"/>
      <c r="G1003" s="4"/>
      <c r="H1003" s="4"/>
      <c r="I1003" s="4"/>
      <c r="J1003" s="17"/>
      <c r="K1003" s="17"/>
      <c r="L1003" s="18"/>
      <c r="M1003" s="19"/>
      <c r="N1003" s="20"/>
      <c r="O1003" s="5"/>
      <c r="P1003" s="5"/>
      <c r="Q1003" s="5"/>
      <c r="R1003" s="5"/>
      <c r="S1003" s="5"/>
      <c r="T1003" s="5"/>
      <c r="U1003" s="5"/>
      <c r="V1003" s="5"/>
    </row>
    <row r="1004" spans="2:22" s="28" customFormat="1" x14ac:dyDescent="0.35">
      <c r="B1004" s="14"/>
      <c r="C1004" s="25" t="s">
        <v>56</v>
      </c>
      <c r="D1004" s="16"/>
      <c r="E1004" s="4"/>
      <c r="F1004" s="4"/>
      <c r="G1004" s="4"/>
      <c r="H1004" s="4"/>
      <c r="I1004" s="4"/>
      <c r="J1004" s="17"/>
      <c r="K1004" s="17"/>
      <c r="L1004" s="18"/>
      <c r="M1004" s="19"/>
      <c r="N1004" s="20"/>
      <c r="O1004" s="5"/>
      <c r="P1004" s="5"/>
      <c r="Q1004" s="5"/>
      <c r="R1004" s="5"/>
      <c r="S1004" s="5"/>
      <c r="T1004" s="5"/>
      <c r="U1004" s="5"/>
      <c r="V1004" s="5"/>
    </row>
    <row r="1005" spans="2:22" s="28" customFormat="1" x14ac:dyDescent="0.35">
      <c r="B1005" s="14"/>
      <c r="C1005" s="25" t="s">
        <v>58</v>
      </c>
      <c r="D1005" s="16" t="s">
        <v>57</v>
      </c>
      <c r="E1005" s="4"/>
      <c r="F1005" s="4"/>
      <c r="G1005" s="4"/>
      <c r="H1005" s="4"/>
      <c r="I1005" s="4"/>
      <c r="J1005" s="17"/>
      <c r="K1005" s="17"/>
      <c r="L1005" s="18"/>
      <c r="M1005" s="19"/>
      <c r="N1005" s="20"/>
      <c r="O1005" s="5"/>
      <c r="P1005" s="5"/>
      <c r="Q1005" s="5"/>
      <c r="R1005" s="5"/>
      <c r="S1005" s="5"/>
      <c r="T1005" s="5"/>
      <c r="U1005" s="5"/>
      <c r="V1005" s="5"/>
    </row>
    <row r="1006" spans="2:22" s="28" customFormat="1" x14ac:dyDescent="0.35">
      <c r="B1006" s="14"/>
      <c r="C1006" s="25"/>
      <c r="D1006" s="16"/>
      <c r="E1006" s="4"/>
      <c r="F1006" s="4"/>
      <c r="G1006" s="4"/>
      <c r="H1006" s="4"/>
      <c r="I1006" s="4"/>
      <c r="J1006" s="17"/>
      <c r="K1006" s="17"/>
      <c r="L1006" s="18"/>
      <c r="M1006" s="19"/>
      <c r="N1006" s="20"/>
      <c r="O1006" s="5"/>
      <c r="P1006" s="5"/>
      <c r="Q1006" s="5"/>
      <c r="R1006" s="5"/>
      <c r="S1006" s="5"/>
      <c r="T1006" s="5"/>
      <c r="U1006" s="5"/>
      <c r="V1006" s="5"/>
    </row>
    <row r="1007" spans="2:22" s="28" customFormat="1" x14ac:dyDescent="0.35">
      <c r="B1007" s="14">
        <v>67</v>
      </c>
      <c r="C1007" s="25" t="s">
        <v>343</v>
      </c>
      <c r="D1007" s="16"/>
      <c r="E1007" s="4">
        <v>0</v>
      </c>
      <c r="F1007" s="4"/>
      <c r="G1007" s="4"/>
      <c r="H1007" s="4"/>
      <c r="I1007" s="4"/>
      <c r="J1007" s="17"/>
      <c r="K1007" s="17"/>
      <c r="L1007" s="18"/>
      <c r="M1007" s="19"/>
      <c r="N1007" s="20"/>
      <c r="O1007" s="5"/>
      <c r="P1007" s="5"/>
      <c r="Q1007" s="5"/>
      <c r="R1007" s="5"/>
      <c r="S1007" s="5"/>
      <c r="T1007" s="5"/>
      <c r="U1007" s="5"/>
      <c r="V1007" s="5"/>
    </row>
    <row r="1008" spans="2:22" s="28" customFormat="1" x14ac:dyDescent="0.35">
      <c r="B1008" s="14"/>
      <c r="C1008" s="25"/>
      <c r="D1008" s="16"/>
      <c r="E1008" s="4"/>
      <c r="F1008" s="4"/>
      <c r="G1008" s="4"/>
      <c r="H1008" s="4"/>
      <c r="I1008" s="4"/>
      <c r="J1008" s="17"/>
      <c r="K1008" s="17"/>
      <c r="L1008" s="18"/>
      <c r="M1008" s="19"/>
      <c r="N1008" s="20"/>
      <c r="O1008" s="5"/>
      <c r="P1008" s="5"/>
      <c r="Q1008" s="5"/>
      <c r="R1008" s="5"/>
      <c r="S1008" s="5"/>
      <c r="T1008" s="5"/>
      <c r="U1008" s="5"/>
      <c r="V1008" s="5"/>
    </row>
    <row r="1009" spans="2:22" s="28" customFormat="1" x14ac:dyDescent="0.35">
      <c r="B1009" s="14"/>
      <c r="C1009" s="25" t="s">
        <v>56</v>
      </c>
      <c r="D1009" s="16"/>
      <c r="E1009" s="4"/>
      <c r="F1009" s="4"/>
      <c r="G1009" s="4"/>
      <c r="H1009" s="4"/>
      <c r="I1009" s="4"/>
      <c r="J1009" s="17"/>
      <c r="K1009" s="17"/>
      <c r="L1009" s="18"/>
      <c r="M1009" s="19"/>
      <c r="N1009" s="20"/>
      <c r="O1009" s="5"/>
      <c r="P1009" s="5"/>
      <c r="Q1009" s="5"/>
      <c r="R1009" s="5"/>
      <c r="S1009" s="5"/>
      <c r="T1009" s="5"/>
      <c r="U1009" s="5"/>
      <c r="V1009" s="5"/>
    </row>
    <row r="1010" spans="2:22" s="28" customFormat="1" x14ac:dyDescent="0.35">
      <c r="B1010" s="14"/>
      <c r="C1010" s="25" t="s">
        <v>58</v>
      </c>
      <c r="D1010" s="16" t="s">
        <v>57</v>
      </c>
      <c r="E1010" s="4"/>
      <c r="F1010" s="4"/>
      <c r="G1010" s="4"/>
      <c r="H1010" s="4"/>
      <c r="I1010" s="4"/>
      <c r="J1010" s="17"/>
      <c r="K1010" s="17"/>
      <c r="L1010" s="18"/>
      <c r="M1010" s="19"/>
      <c r="N1010" s="20"/>
      <c r="O1010" s="5"/>
      <c r="P1010" s="5"/>
      <c r="Q1010" s="5"/>
      <c r="R1010" s="5"/>
      <c r="S1010" s="5"/>
      <c r="T1010" s="5"/>
      <c r="U1010" s="5"/>
      <c r="V1010" s="5"/>
    </row>
    <row r="1011" spans="2:22" s="28" customFormat="1" x14ac:dyDescent="0.35">
      <c r="B1011" s="14"/>
      <c r="C1011" s="25"/>
      <c r="D1011" s="16"/>
      <c r="E1011" s="4"/>
      <c r="F1011" s="4"/>
      <c r="G1011" s="4"/>
      <c r="H1011" s="4"/>
      <c r="I1011" s="4"/>
      <c r="J1011" s="17"/>
      <c r="K1011" s="17"/>
      <c r="L1011" s="18"/>
      <c r="M1011" s="19"/>
      <c r="N1011" s="20"/>
      <c r="O1011" s="5"/>
      <c r="P1011" s="5"/>
      <c r="Q1011" s="5"/>
      <c r="R1011" s="5"/>
      <c r="S1011" s="5"/>
      <c r="T1011" s="5"/>
      <c r="U1011" s="5"/>
      <c r="V1011" s="5"/>
    </row>
    <row r="1012" spans="2:22" s="28" customFormat="1" x14ac:dyDescent="0.35">
      <c r="B1012" s="14"/>
      <c r="C1012" s="25"/>
      <c r="D1012" s="16"/>
      <c r="E1012" s="4"/>
      <c r="F1012" s="4"/>
      <c r="G1012" s="4"/>
      <c r="H1012" s="4"/>
      <c r="I1012" s="4"/>
      <c r="J1012" s="17"/>
      <c r="K1012" s="17"/>
      <c r="L1012" s="18"/>
      <c r="M1012" s="19"/>
      <c r="N1012" s="20"/>
      <c r="O1012" s="5"/>
      <c r="P1012" s="5"/>
      <c r="Q1012" s="5"/>
      <c r="R1012" s="5"/>
      <c r="S1012" s="5"/>
      <c r="T1012" s="5"/>
      <c r="U1012" s="5"/>
      <c r="V1012" s="5"/>
    </row>
    <row r="1013" spans="2:22" s="28" customFormat="1" x14ac:dyDescent="0.35">
      <c r="B1013" s="14"/>
      <c r="C1013" s="25"/>
      <c r="D1013" s="16"/>
      <c r="E1013" s="4"/>
      <c r="F1013" s="4"/>
      <c r="G1013" s="4"/>
      <c r="H1013" s="4"/>
      <c r="I1013" s="4"/>
      <c r="J1013" s="17"/>
      <c r="K1013" s="17"/>
      <c r="L1013" s="18"/>
      <c r="M1013" s="19"/>
      <c r="N1013" s="20"/>
      <c r="O1013" s="5"/>
      <c r="P1013" s="5"/>
      <c r="Q1013" s="5"/>
      <c r="R1013" s="5"/>
      <c r="S1013" s="5"/>
      <c r="T1013" s="5"/>
      <c r="U1013" s="5"/>
      <c r="V1013" s="5"/>
    </row>
    <row r="1014" spans="2:22" s="28" customFormat="1" x14ac:dyDescent="0.35">
      <c r="B1014" s="14"/>
      <c r="C1014" s="25"/>
      <c r="D1014" s="16"/>
      <c r="E1014" s="4"/>
      <c r="F1014" s="4"/>
      <c r="G1014" s="4"/>
      <c r="H1014" s="4"/>
      <c r="I1014" s="4"/>
      <c r="J1014" s="17"/>
      <c r="K1014" s="17"/>
      <c r="L1014" s="18"/>
      <c r="M1014" s="19"/>
      <c r="N1014" s="20"/>
      <c r="O1014" s="5"/>
      <c r="P1014" s="5"/>
      <c r="Q1014" s="5"/>
      <c r="R1014" s="5"/>
      <c r="S1014" s="5"/>
      <c r="T1014" s="5"/>
      <c r="U1014" s="5"/>
      <c r="V1014" s="5"/>
    </row>
    <row r="1015" spans="2:22" s="39" customFormat="1" ht="39.75" customHeight="1" thickBot="1" x14ac:dyDescent="0.45">
      <c r="B1015" s="30"/>
      <c r="C1015" s="31"/>
      <c r="D1015" s="32"/>
      <c r="E1015" s="33"/>
      <c r="F1015" s="33"/>
      <c r="G1015" s="33"/>
      <c r="H1015" s="33"/>
      <c r="I1015" s="33"/>
      <c r="J1015" s="34"/>
      <c r="K1015" s="35"/>
      <c r="L1015" s="36" t="s">
        <v>34</v>
      </c>
      <c r="M1015" s="37"/>
      <c r="N1015" s="38"/>
      <c r="P1015" s="40"/>
    </row>
    <row r="1016" spans="2:22" s="40" customFormat="1" ht="17.25" customHeight="1" thickTop="1" x14ac:dyDescent="0.35">
      <c r="B1016" s="41"/>
      <c r="C1016" s="42"/>
      <c r="D1016" s="43"/>
      <c r="E1016" s="44"/>
      <c r="F1016" s="44"/>
      <c r="G1016" s="44"/>
      <c r="H1016" s="44"/>
      <c r="I1016" s="44"/>
      <c r="J1016" s="45" t="s">
        <v>35</v>
      </c>
      <c r="K1016" s="35"/>
      <c r="L1016" s="46"/>
      <c r="M1016" s="47"/>
      <c r="N1016" s="48"/>
      <c r="O1016" s="39"/>
      <c r="P1016" s="39"/>
    </row>
    <row r="1017" spans="2:22" s="40" customFormat="1" ht="17.25" customHeight="1" x14ac:dyDescent="0.35">
      <c r="B1017" s="49"/>
      <c r="C1017" s="50" t="s">
        <v>36</v>
      </c>
      <c r="D1017" s="51"/>
      <c r="J1017" s="52"/>
      <c r="K1017" s="50"/>
      <c r="L1017" s="53"/>
      <c r="M1017" s="53"/>
      <c r="N1017" s="48"/>
      <c r="O1017" s="39"/>
      <c r="P1017" s="39"/>
    </row>
    <row r="1018" spans="2:22" s="39" customFormat="1" ht="17.25" customHeight="1" x14ac:dyDescent="0.35">
      <c r="B1018" s="54"/>
      <c r="C1018" s="50" t="s">
        <v>37</v>
      </c>
      <c r="D1018" s="55"/>
      <c r="J1018" s="56"/>
      <c r="K1018" s="50"/>
      <c r="L1018" s="53"/>
      <c r="M1018" s="57"/>
    </row>
    <row r="1019" spans="2:22" s="39" customFormat="1" ht="17.25" customHeight="1" x14ac:dyDescent="0.4">
      <c r="B1019" s="54"/>
      <c r="C1019" s="50" t="s">
        <v>38</v>
      </c>
      <c r="D1019" s="55"/>
      <c r="J1019" s="52"/>
      <c r="K1019" s="58"/>
      <c r="L1019" s="59"/>
      <c r="M1019" s="57"/>
      <c r="N1019" s="48"/>
    </row>
    <row r="1020" spans="2:22" s="39" customFormat="1" ht="17.25" customHeight="1" x14ac:dyDescent="0.35">
      <c r="B1020" s="54"/>
      <c r="C1020" s="50" t="str">
        <f>+C940</f>
        <v xml:space="preserve">Dlamvuzo High School </v>
      </c>
      <c r="D1020" s="55"/>
      <c r="J1020" s="60" t="s">
        <v>39</v>
      </c>
      <c r="K1020" s="50"/>
      <c r="L1020" s="53"/>
      <c r="M1020" s="57"/>
      <c r="N1020" s="48"/>
    </row>
    <row r="1021" spans="2:22" s="39" customFormat="1" ht="17.25" customHeight="1" x14ac:dyDescent="0.35">
      <c r="B1021" s="54"/>
      <c r="C1021" s="61" t="s">
        <v>344</v>
      </c>
      <c r="D1021" s="55"/>
      <c r="J1021" s="56" t="s">
        <v>41</v>
      </c>
      <c r="K1021" s="50"/>
      <c r="L1021" s="53"/>
      <c r="M1021" s="57"/>
      <c r="N1021" s="48"/>
    </row>
    <row r="1022" spans="2:22" ht="18" x14ac:dyDescent="0.4">
      <c r="K1022" s="6" t="s">
        <v>0</v>
      </c>
      <c r="N1022" s="5"/>
    </row>
    <row r="1023" spans="2:22" ht="18" x14ac:dyDescent="0.4">
      <c r="K1023" s="6" t="s">
        <v>1157</v>
      </c>
      <c r="N1023" s="5"/>
    </row>
    <row r="1024" spans="2:22" ht="18" x14ac:dyDescent="0.4">
      <c r="K1024" s="6" t="str">
        <f>+K944</f>
        <v>DLAMVUZO HIGH SCHOOL</v>
      </c>
      <c r="N1024" s="5"/>
    </row>
    <row r="1025" spans="2:22" s="7" customFormat="1" ht="18" x14ac:dyDescent="0.4">
      <c r="B1025" s="8"/>
      <c r="C1025" s="9"/>
      <c r="D1025" s="10"/>
      <c r="E1025" s="11"/>
      <c r="F1025" s="11"/>
      <c r="G1025" s="11"/>
      <c r="H1025" s="11"/>
      <c r="I1025" s="11"/>
      <c r="J1025" s="12"/>
      <c r="K1025" s="12"/>
      <c r="L1025" s="11"/>
      <c r="M1025" s="11"/>
      <c r="N1025" s="5"/>
      <c r="O1025" s="5"/>
      <c r="P1025" s="5"/>
      <c r="Q1025" s="5"/>
      <c r="R1025" s="5"/>
      <c r="S1025" s="5"/>
      <c r="T1025" s="5"/>
      <c r="U1025" s="5"/>
      <c r="V1025" s="5"/>
    </row>
    <row r="1026" spans="2:22" s="7" customFormat="1" ht="18" x14ac:dyDescent="0.4">
      <c r="B1026" s="8" t="s">
        <v>2</v>
      </c>
      <c r="D1026" s="10" t="s">
        <v>3</v>
      </c>
      <c r="E1026" s="11" t="s">
        <v>4</v>
      </c>
      <c r="F1026" s="11" t="s">
        <v>4</v>
      </c>
      <c r="G1026" s="11" t="s">
        <v>4</v>
      </c>
      <c r="H1026" s="11" t="s">
        <v>4</v>
      </c>
      <c r="I1026" s="11" t="s">
        <v>4</v>
      </c>
      <c r="J1026" s="12"/>
      <c r="K1026" s="8" t="s">
        <v>5</v>
      </c>
      <c r="L1026" s="13" t="s">
        <v>6</v>
      </c>
      <c r="M1026" s="13" t="s">
        <v>7</v>
      </c>
      <c r="N1026" s="5"/>
      <c r="O1026" s="5"/>
      <c r="P1026" s="5"/>
      <c r="Q1026" s="5"/>
      <c r="R1026" s="5"/>
      <c r="S1026" s="5"/>
      <c r="T1026" s="5"/>
      <c r="U1026" s="5"/>
      <c r="V1026" s="5"/>
    </row>
    <row r="1027" spans="2:22" s="28" customFormat="1" x14ac:dyDescent="0.35">
      <c r="B1027" s="14">
        <v>68</v>
      </c>
      <c r="C1027" s="25" t="s">
        <v>345</v>
      </c>
      <c r="D1027" s="16"/>
      <c r="E1027" s="4">
        <v>0</v>
      </c>
      <c r="F1027" s="4"/>
      <c r="G1027" s="4"/>
      <c r="H1027" s="4"/>
      <c r="I1027" s="4"/>
      <c r="J1027" s="17"/>
      <c r="K1027" s="17"/>
      <c r="L1027" s="18"/>
      <c r="M1027" s="19"/>
      <c r="N1027" s="20"/>
      <c r="O1027" s="5"/>
      <c r="P1027" s="5"/>
      <c r="Q1027" s="5"/>
      <c r="R1027" s="5"/>
      <c r="S1027" s="5"/>
      <c r="T1027" s="5"/>
      <c r="U1027" s="5"/>
      <c r="V1027" s="5"/>
    </row>
    <row r="1028" spans="2:22" s="28" customFormat="1" x14ac:dyDescent="0.35">
      <c r="B1028" s="14"/>
      <c r="C1028" s="25"/>
      <c r="D1028" s="16"/>
      <c r="E1028" s="4"/>
      <c r="F1028" s="4"/>
      <c r="G1028" s="4"/>
      <c r="H1028" s="4"/>
      <c r="I1028" s="4"/>
      <c r="J1028" s="17"/>
      <c r="K1028" s="17"/>
      <c r="L1028" s="18"/>
      <c r="M1028" s="19"/>
      <c r="N1028" s="20"/>
      <c r="O1028" s="5"/>
      <c r="P1028" s="5"/>
      <c r="Q1028" s="5"/>
      <c r="R1028" s="5"/>
      <c r="S1028" s="5"/>
      <c r="T1028" s="5"/>
      <c r="U1028" s="5"/>
      <c r="V1028" s="5"/>
    </row>
    <row r="1029" spans="2:22" s="28" customFormat="1" x14ac:dyDescent="0.35">
      <c r="B1029" s="14"/>
      <c r="C1029" s="25" t="s">
        <v>56</v>
      </c>
      <c r="D1029" s="16"/>
      <c r="E1029" s="4"/>
      <c r="F1029" s="4"/>
      <c r="G1029" s="4"/>
      <c r="H1029" s="4"/>
      <c r="I1029" s="4"/>
      <c r="J1029" s="17"/>
      <c r="K1029" s="17"/>
      <c r="L1029" s="18"/>
      <c r="M1029" s="19"/>
      <c r="N1029" s="20"/>
      <c r="O1029" s="5"/>
      <c r="P1029" s="5"/>
      <c r="Q1029" s="5"/>
      <c r="R1029" s="5"/>
      <c r="S1029" s="5"/>
      <c r="T1029" s="5"/>
      <c r="U1029" s="5"/>
      <c r="V1029" s="5"/>
    </row>
    <row r="1030" spans="2:22" s="28" customFormat="1" x14ac:dyDescent="0.35">
      <c r="B1030" s="14"/>
      <c r="C1030" s="25" t="s">
        <v>58</v>
      </c>
      <c r="D1030" s="16" t="s">
        <v>57</v>
      </c>
      <c r="E1030" s="4"/>
      <c r="F1030" s="4"/>
      <c r="G1030" s="4"/>
      <c r="H1030" s="4"/>
      <c r="I1030" s="4"/>
      <c r="J1030" s="17"/>
      <c r="K1030" s="17"/>
      <c r="L1030" s="18"/>
      <c r="M1030" s="19"/>
      <c r="N1030" s="20"/>
      <c r="O1030" s="5"/>
      <c r="P1030" s="5"/>
      <c r="Q1030" s="5"/>
      <c r="R1030" s="5"/>
      <c r="S1030" s="5"/>
      <c r="T1030" s="5"/>
      <c r="U1030" s="5"/>
      <c r="V1030" s="5"/>
    </row>
    <row r="1031" spans="2:22" s="28" customFormat="1" x14ac:dyDescent="0.35">
      <c r="B1031" s="14"/>
      <c r="C1031" s="25"/>
      <c r="D1031" s="16"/>
      <c r="E1031" s="4"/>
      <c r="F1031" s="4"/>
      <c r="G1031" s="4"/>
      <c r="H1031" s="4"/>
      <c r="I1031" s="4"/>
      <c r="J1031" s="17"/>
      <c r="K1031" s="17"/>
      <c r="L1031" s="18"/>
      <c r="M1031" s="19"/>
      <c r="N1031" s="20"/>
      <c r="O1031" s="5"/>
      <c r="P1031" s="5"/>
      <c r="Q1031" s="5"/>
      <c r="R1031" s="5"/>
      <c r="S1031" s="5"/>
      <c r="T1031" s="5"/>
      <c r="U1031" s="5"/>
      <c r="V1031" s="5"/>
    </row>
    <row r="1032" spans="2:22" s="28" customFormat="1" ht="18" x14ac:dyDescent="0.4">
      <c r="B1032" s="14"/>
      <c r="C1032" s="24" t="s">
        <v>346</v>
      </c>
      <c r="D1032" s="16"/>
      <c r="E1032" s="4">
        <v>0</v>
      </c>
      <c r="F1032" s="4"/>
      <c r="G1032" s="4"/>
      <c r="H1032" s="4"/>
      <c r="I1032" s="4"/>
      <c r="J1032" s="17"/>
      <c r="K1032" s="17"/>
      <c r="L1032" s="18"/>
      <c r="M1032" s="19"/>
      <c r="N1032" s="20"/>
      <c r="O1032" s="5"/>
      <c r="P1032" s="5"/>
      <c r="Q1032" s="5"/>
      <c r="R1032" s="5"/>
      <c r="S1032" s="5"/>
      <c r="T1032" s="5"/>
      <c r="U1032" s="5"/>
      <c r="V1032" s="5"/>
    </row>
    <row r="1033" spans="2:22" s="28" customFormat="1" x14ac:dyDescent="0.35">
      <c r="B1033" s="14"/>
      <c r="C1033" s="25"/>
      <c r="D1033" s="16"/>
      <c r="E1033" s="4"/>
      <c r="F1033" s="4"/>
      <c r="G1033" s="4"/>
      <c r="H1033" s="4"/>
      <c r="I1033" s="4"/>
      <c r="J1033" s="17"/>
      <c r="K1033" s="17"/>
      <c r="L1033" s="18"/>
      <c r="M1033" s="19"/>
      <c r="N1033" s="20"/>
      <c r="O1033" s="5"/>
      <c r="P1033" s="5"/>
      <c r="Q1033" s="5"/>
      <c r="R1033" s="5"/>
      <c r="S1033" s="5"/>
      <c r="T1033" s="5"/>
      <c r="U1033" s="5"/>
      <c r="V1033" s="5"/>
    </row>
    <row r="1034" spans="2:22" s="28" customFormat="1" x14ac:dyDescent="0.35">
      <c r="B1034" s="14">
        <v>69</v>
      </c>
      <c r="C1034" s="25" t="s">
        <v>347</v>
      </c>
      <c r="D1034" s="16"/>
      <c r="E1034" s="4">
        <v>0</v>
      </c>
      <c r="F1034" s="4"/>
      <c r="G1034" s="4"/>
      <c r="H1034" s="4"/>
      <c r="I1034" s="4"/>
      <c r="J1034" s="17"/>
      <c r="K1034" s="17"/>
      <c r="L1034" s="18"/>
      <c r="M1034" s="19"/>
      <c r="N1034" s="20"/>
      <c r="O1034" s="5"/>
      <c r="P1034" s="5"/>
      <c r="Q1034" s="5"/>
      <c r="R1034" s="5"/>
      <c r="S1034" s="5"/>
      <c r="T1034" s="5"/>
      <c r="U1034" s="5"/>
      <c r="V1034" s="5"/>
    </row>
    <row r="1035" spans="2:22" s="28" customFormat="1" x14ac:dyDescent="0.35">
      <c r="B1035" s="14"/>
      <c r="C1035" s="25"/>
      <c r="D1035" s="16"/>
      <c r="E1035" s="4"/>
      <c r="F1035" s="4"/>
      <c r="G1035" s="4"/>
      <c r="H1035" s="4"/>
      <c r="I1035" s="4"/>
      <c r="J1035" s="17"/>
      <c r="K1035" s="17"/>
      <c r="L1035" s="18"/>
      <c r="M1035" s="19"/>
      <c r="N1035" s="20"/>
      <c r="O1035" s="5"/>
      <c r="P1035" s="5"/>
      <c r="Q1035" s="5"/>
      <c r="R1035" s="5"/>
      <c r="S1035" s="5"/>
      <c r="T1035" s="5"/>
      <c r="U1035" s="5"/>
      <c r="V1035" s="5"/>
    </row>
    <row r="1036" spans="2:22" s="28" customFormat="1" x14ac:dyDescent="0.35">
      <c r="B1036" s="14"/>
      <c r="C1036" s="25" t="s">
        <v>56</v>
      </c>
      <c r="D1036" s="16"/>
      <c r="E1036" s="4"/>
      <c r="F1036" s="4"/>
      <c r="G1036" s="4"/>
      <c r="H1036" s="4"/>
      <c r="I1036" s="4"/>
      <c r="J1036" s="17"/>
      <c r="K1036" s="17"/>
      <c r="L1036" s="18"/>
      <c r="M1036" s="19"/>
      <c r="N1036" s="20"/>
      <c r="O1036" s="5"/>
      <c r="P1036" s="5"/>
      <c r="Q1036" s="5"/>
      <c r="R1036" s="5"/>
      <c r="S1036" s="5"/>
      <c r="T1036" s="5"/>
      <c r="U1036" s="5"/>
      <c r="V1036" s="5"/>
    </row>
    <row r="1037" spans="2:22" s="28" customFormat="1" x14ac:dyDescent="0.35">
      <c r="B1037" s="14"/>
      <c r="C1037" s="25" t="s">
        <v>58</v>
      </c>
      <c r="D1037" s="16" t="s">
        <v>57</v>
      </c>
      <c r="E1037" s="4"/>
      <c r="F1037" s="4"/>
      <c r="G1037" s="4"/>
      <c r="H1037" s="4"/>
      <c r="I1037" s="4"/>
      <c r="J1037" s="17"/>
      <c r="K1037" s="17"/>
      <c r="L1037" s="18"/>
      <c r="M1037" s="19"/>
      <c r="N1037" s="20"/>
      <c r="O1037" s="5"/>
      <c r="P1037" s="5"/>
      <c r="Q1037" s="5"/>
      <c r="R1037" s="5"/>
      <c r="S1037" s="5"/>
      <c r="T1037" s="5"/>
      <c r="U1037" s="5"/>
      <c r="V1037" s="5"/>
    </row>
    <row r="1038" spans="2:22" s="28" customFormat="1" x14ac:dyDescent="0.35">
      <c r="B1038" s="14"/>
      <c r="C1038" s="25"/>
      <c r="D1038" s="16"/>
      <c r="E1038" s="4"/>
      <c r="F1038" s="4"/>
      <c r="G1038" s="4"/>
      <c r="H1038" s="4"/>
      <c r="I1038" s="4"/>
      <c r="J1038" s="17"/>
      <c r="K1038" s="17"/>
      <c r="L1038" s="18"/>
      <c r="M1038" s="19"/>
      <c r="N1038" s="20"/>
      <c r="O1038" s="5"/>
      <c r="P1038" s="5"/>
      <c r="Q1038" s="5"/>
      <c r="R1038" s="5"/>
      <c r="S1038" s="5"/>
      <c r="T1038" s="5"/>
      <c r="U1038" s="5"/>
      <c r="V1038" s="5"/>
    </row>
    <row r="1039" spans="2:22" s="28" customFormat="1" x14ac:dyDescent="0.35">
      <c r="B1039" s="14">
        <v>70</v>
      </c>
      <c r="C1039" s="25" t="s">
        <v>348</v>
      </c>
      <c r="D1039" s="16"/>
      <c r="E1039" s="4">
        <v>0</v>
      </c>
      <c r="F1039" s="4"/>
      <c r="G1039" s="4"/>
      <c r="H1039" s="4"/>
      <c r="I1039" s="4"/>
      <c r="J1039" s="17"/>
      <c r="K1039" s="17"/>
      <c r="L1039" s="18"/>
      <c r="M1039" s="19"/>
      <c r="N1039" s="20"/>
      <c r="O1039" s="5"/>
      <c r="P1039" s="5"/>
      <c r="Q1039" s="5"/>
      <c r="R1039" s="5"/>
      <c r="S1039" s="5"/>
      <c r="T1039" s="5"/>
      <c r="U1039" s="5"/>
      <c r="V1039" s="5"/>
    </row>
    <row r="1040" spans="2:22" s="28" customFormat="1" x14ac:dyDescent="0.35">
      <c r="B1040" s="14"/>
      <c r="C1040" s="25"/>
      <c r="D1040" s="16"/>
      <c r="E1040" s="4"/>
      <c r="F1040" s="4"/>
      <c r="G1040" s="4"/>
      <c r="H1040" s="4"/>
      <c r="I1040" s="4"/>
      <c r="J1040" s="17"/>
      <c r="K1040" s="17"/>
      <c r="L1040" s="18"/>
      <c r="M1040" s="19"/>
      <c r="N1040" s="20"/>
      <c r="O1040" s="5"/>
      <c r="P1040" s="5"/>
      <c r="Q1040" s="5"/>
      <c r="R1040" s="5"/>
      <c r="S1040" s="5"/>
      <c r="T1040" s="5"/>
      <c r="U1040" s="5"/>
      <c r="V1040" s="5"/>
    </row>
    <row r="1041" spans="2:22" s="28" customFormat="1" x14ac:dyDescent="0.35">
      <c r="B1041" s="14"/>
      <c r="C1041" s="25" t="s">
        <v>56</v>
      </c>
      <c r="D1041" s="16"/>
      <c r="E1041" s="4"/>
      <c r="F1041" s="4"/>
      <c r="G1041" s="4"/>
      <c r="H1041" s="4"/>
      <c r="I1041" s="4"/>
      <c r="J1041" s="17"/>
      <c r="K1041" s="17"/>
      <c r="L1041" s="18"/>
      <c r="M1041" s="19"/>
      <c r="N1041" s="20"/>
      <c r="O1041" s="5"/>
      <c r="P1041" s="5"/>
      <c r="Q1041" s="5"/>
      <c r="R1041" s="5"/>
      <c r="S1041" s="5"/>
      <c r="T1041" s="5"/>
      <c r="U1041" s="5"/>
      <c r="V1041" s="5"/>
    </row>
    <row r="1042" spans="2:22" s="28" customFormat="1" x14ac:dyDescent="0.35">
      <c r="B1042" s="14"/>
      <c r="C1042" s="25" t="s">
        <v>58</v>
      </c>
      <c r="D1042" s="16" t="s">
        <v>57</v>
      </c>
      <c r="E1042" s="4"/>
      <c r="F1042" s="4"/>
      <c r="G1042" s="4"/>
      <c r="H1042" s="4"/>
      <c r="I1042" s="4"/>
      <c r="J1042" s="17"/>
      <c r="K1042" s="17"/>
      <c r="L1042" s="18"/>
      <c r="M1042" s="19"/>
      <c r="N1042" s="20"/>
      <c r="O1042" s="5"/>
      <c r="P1042" s="5"/>
      <c r="Q1042" s="5"/>
      <c r="R1042" s="5"/>
      <c r="S1042" s="5"/>
      <c r="T1042" s="5"/>
      <c r="U1042" s="5"/>
      <c r="V1042" s="5"/>
    </row>
    <row r="1043" spans="2:22" s="28" customFormat="1" x14ac:dyDescent="0.35">
      <c r="B1043" s="14"/>
      <c r="C1043" s="25"/>
      <c r="D1043" s="16"/>
      <c r="E1043" s="4"/>
      <c r="F1043" s="4"/>
      <c r="G1043" s="4"/>
      <c r="H1043" s="4"/>
      <c r="I1043" s="4"/>
      <c r="J1043" s="17"/>
      <c r="K1043" s="17"/>
      <c r="L1043" s="18"/>
      <c r="M1043" s="19"/>
      <c r="N1043" s="20"/>
      <c r="O1043" s="5"/>
      <c r="P1043" s="5"/>
      <c r="Q1043" s="5"/>
      <c r="R1043" s="5"/>
      <c r="S1043" s="5"/>
      <c r="T1043" s="5"/>
      <c r="U1043" s="5"/>
      <c r="V1043" s="5"/>
    </row>
    <row r="1044" spans="2:22" s="28" customFormat="1" x14ac:dyDescent="0.35">
      <c r="B1044" s="14">
        <v>71</v>
      </c>
      <c r="C1044" s="25" t="s">
        <v>349</v>
      </c>
      <c r="D1044" s="16"/>
      <c r="E1044" s="4">
        <v>0</v>
      </c>
      <c r="F1044" s="4"/>
      <c r="G1044" s="4"/>
      <c r="H1044" s="4"/>
      <c r="I1044" s="4"/>
      <c r="J1044" s="17"/>
      <c r="K1044" s="17"/>
      <c r="L1044" s="18"/>
      <c r="M1044" s="19"/>
      <c r="N1044" s="20"/>
      <c r="O1044" s="5"/>
      <c r="P1044" s="5"/>
      <c r="Q1044" s="5"/>
      <c r="R1044" s="5"/>
      <c r="S1044" s="5"/>
      <c r="T1044" s="5"/>
      <c r="U1044" s="5"/>
      <c r="V1044" s="5"/>
    </row>
    <row r="1045" spans="2:22" s="28" customFormat="1" x14ac:dyDescent="0.35">
      <c r="B1045" s="14"/>
      <c r="C1045" s="25"/>
      <c r="D1045" s="16"/>
      <c r="E1045" s="4"/>
      <c r="F1045" s="4"/>
      <c r="G1045" s="4"/>
      <c r="H1045" s="4"/>
      <c r="I1045" s="4"/>
      <c r="J1045" s="17"/>
      <c r="K1045" s="17"/>
      <c r="L1045" s="18"/>
      <c r="M1045" s="19"/>
      <c r="N1045" s="20"/>
      <c r="O1045" s="5"/>
      <c r="P1045" s="5"/>
      <c r="Q1045" s="5"/>
      <c r="R1045" s="5"/>
      <c r="S1045" s="5"/>
      <c r="T1045" s="5"/>
      <c r="U1045" s="5"/>
      <c r="V1045" s="5"/>
    </row>
    <row r="1046" spans="2:22" s="28" customFormat="1" x14ac:dyDescent="0.35">
      <c r="B1046" s="14"/>
      <c r="C1046" s="25" t="s">
        <v>56</v>
      </c>
      <c r="D1046" s="16"/>
      <c r="E1046" s="4"/>
      <c r="F1046" s="4"/>
      <c r="G1046" s="4"/>
      <c r="H1046" s="4"/>
      <c r="I1046" s="4"/>
      <c r="J1046" s="17"/>
      <c r="K1046" s="17"/>
      <c r="L1046" s="18"/>
      <c r="M1046" s="19"/>
      <c r="N1046" s="20"/>
      <c r="O1046" s="5"/>
      <c r="P1046" s="5"/>
      <c r="Q1046" s="5"/>
      <c r="R1046" s="5"/>
      <c r="S1046" s="5"/>
      <c r="T1046" s="5"/>
      <c r="U1046" s="5"/>
      <c r="V1046" s="5"/>
    </row>
    <row r="1047" spans="2:22" s="28" customFormat="1" x14ac:dyDescent="0.35">
      <c r="B1047" s="14"/>
      <c r="C1047" s="25" t="s">
        <v>58</v>
      </c>
      <c r="D1047" s="16" t="s">
        <v>57</v>
      </c>
      <c r="E1047" s="4"/>
      <c r="F1047" s="4"/>
      <c r="G1047" s="4"/>
      <c r="H1047" s="4"/>
      <c r="I1047" s="4"/>
      <c r="J1047" s="17"/>
      <c r="K1047" s="17"/>
      <c r="L1047" s="18"/>
      <c r="M1047" s="19"/>
      <c r="N1047" s="20"/>
      <c r="O1047" s="5"/>
      <c r="P1047" s="5"/>
      <c r="Q1047" s="5"/>
      <c r="R1047" s="5"/>
      <c r="S1047" s="5"/>
      <c r="T1047" s="5"/>
      <c r="U1047" s="5"/>
      <c r="V1047" s="5"/>
    </row>
    <row r="1048" spans="2:22" s="28" customFormat="1" x14ac:dyDescent="0.35">
      <c r="B1048" s="14"/>
      <c r="C1048" s="25"/>
      <c r="D1048" s="16"/>
      <c r="E1048" s="4"/>
      <c r="F1048" s="4"/>
      <c r="G1048" s="4"/>
      <c r="H1048" s="4"/>
      <c r="I1048" s="4"/>
      <c r="J1048" s="17"/>
      <c r="K1048" s="17"/>
      <c r="L1048" s="18"/>
      <c r="M1048" s="19"/>
      <c r="N1048" s="20"/>
      <c r="O1048" s="5"/>
      <c r="P1048" s="5"/>
      <c r="Q1048" s="5"/>
      <c r="R1048" s="5"/>
      <c r="S1048" s="5"/>
      <c r="T1048" s="5"/>
      <c r="U1048" s="5"/>
      <c r="V1048" s="5"/>
    </row>
    <row r="1049" spans="2:22" s="7" customFormat="1" x14ac:dyDescent="0.35">
      <c r="B1049" s="14">
        <v>72</v>
      </c>
      <c r="C1049" s="25" t="s">
        <v>350</v>
      </c>
      <c r="D1049" s="16"/>
      <c r="E1049" s="4">
        <v>1</v>
      </c>
      <c r="F1049" s="4"/>
      <c r="G1049" s="4"/>
      <c r="H1049" s="4"/>
      <c r="I1049" s="4"/>
      <c r="J1049" s="17"/>
      <c r="K1049" s="17"/>
      <c r="L1049" s="18"/>
      <c r="M1049" s="19"/>
      <c r="N1049" s="20"/>
      <c r="O1049" s="5"/>
      <c r="P1049" s="5"/>
      <c r="Q1049" s="5"/>
      <c r="R1049" s="5"/>
      <c r="S1049" s="5"/>
      <c r="T1049" s="5"/>
      <c r="U1049" s="5"/>
      <c r="V1049" s="5"/>
    </row>
    <row r="1050" spans="2:22" s="7" customFormat="1" x14ac:dyDescent="0.35">
      <c r="B1050" s="14"/>
      <c r="C1050" s="25"/>
      <c r="D1050" s="77"/>
      <c r="E1050" s="4"/>
      <c r="F1050" s="4"/>
      <c r="G1050" s="4"/>
      <c r="H1050" s="4"/>
      <c r="I1050" s="4"/>
      <c r="J1050" s="17"/>
      <c r="K1050" s="17"/>
      <c r="L1050" s="18"/>
      <c r="M1050" s="19"/>
      <c r="N1050" s="20"/>
      <c r="O1050" s="5"/>
      <c r="P1050" s="5"/>
      <c r="Q1050" s="5"/>
      <c r="R1050" s="5"/>
      <c r="S1050" s="5"/>
      <c r="T1050" s="5"/>
      <c r="U1050" s="5"/>
      <c r="V1050" s="5"/>
    </row>
    <row r="1051" spans="2:22" s="7" customFormat="1" x14ac:dyDescent="0.35">
      <c r="B1051" s="14"/>
      <c r="C1051" s="25" t="s">
        <v>56</v>
      </c>
      <c r="D1051" s="77"/>
      <c r="E1051" s="4"/>
      <c r="F1051" s="4"/>
      <c r="G1051" s="4"/>
      <c r="H1051" s="4"/>
      <c r="I1051" s="4"/>
      <c r="J1051" s="17"/>
      <c r="K1051" s="17"/>
      <c r="L1051" s="18"/>
      <c r="M1051" s="19"/>
      <c r="N1051" s="20"/>
      <c r="O1051" s="5"/>
      <c r="P1051" s="5"/>
      <c r="Q1051" s="5"/>
      <c r="R1051" s="5"/>
      <c r="S1051" s="5"/>
      <c r="T1051" s="5"/>
      <c r="U1051" s="5"/>
      <c r="V1051" s="5"/>
    </row>
    <row r="1052" spans="2:22" s="7" customFormat="1" x14ac:dyDescent="0.35">
      <c r="B1052" s="14"/>
      <c r="C1052" s="25" t="s">
        <v>58</v>
      </c>
      <c r="D1052" s="16" t="s">
        <v>57</v>
      </c>
      <c r="E1052" s="4"/>
      <c r="F1052" s="4"/>
      <c r="G1052" s="4"/>
      <c r="H1052" s="4"/>
      <c r="I1052" s="4"/>
      <c r="J1052" s="17"/>
      <c r="K1052" s="17"/>
      <c r="L1052" s="18"/>
      <c r="M1052" s="19"/>
      <c r="N1052" s="20"/>
      <c r="O1052" s="5"/>
      <c r="P1052" s="5"/>
      <c r="Q1052" s="5"/>
      <c r="R1052" s="5"/>
      <c r="S1052" s="5"/>
      <c r="T1052" s="5"/>
      <c r="U1052" s="5"/>
      <c r="V1052" s="5"/>
    </row>
    <row r="1053" spans="2:22" s="7" customFormat="1" x14ac:dyDescent="0.35">
      <c r="B1053" s="14"/>
      <c r="C1053" s="25"/>
      <c r="D1053" s="16"/>
      <c r="E1053" s="4"/>
      <c r="F1053" s="4"/>
      <c r="G1053" s="4"/>
      <c r="H1053" s="4"/>
      <c r="I1053" s="4"/>
      <c r="J1053" s="17"/>
      <c r="K1053" s="17"/>
      <c r="L1053" s="18"/>
      <c r="M1053" s="19"/>
      <c r="N1053" s="20"/>
      <c r="O1053" s="5"/>
      <c r="P1053" s="5"/>
      <c r="Q1053" s="5"/>
      <c r="R1053" s="5"/>
      <c r="S1053" s="5"/>
      <c r="T1053" s="5"/>
      <c r="U1053" s="5"/>
      <c r="V1053" s="5"/>
    </row>
    <row r="1054" spans="2:22" s="7" customFormat="1" x14ac:dyDescent="0.35">
      <c r="B1054" s="14">
        <v>73</v>
      </c>
      <c r="C1054" s="25" t="s">
        <v>351</v>
      </c>
      <c r="D1054" s="77"/>
      <c r="E1054" s="4">
        <v>1</v>
      </c>
      <c r="F1054" s="4"/>
      <c r="G1054" s="4"/>
      <c r="H1054" s="4"/>
      <c r="I1054" s="4"/>
      <c r="J1054" s="17"/>
      <c r="K1054" s="17"/>
      <c r="L1054" s="18"/>
      <c r="M1054" s="19"/>
      <c r="N1054" s="20"/>
      <c r="O1054" s="5"/>
      <c r="P1054" s="5"/>
      <c r="Q1054" s="5"/>
      <c r="R1054" s="5"/>
      <c r="S1054" s="5"/>
      <c r="T1054" s="5"/>
      <c r="U1054" s="5"/>
      <c r="V1054" s="5"/>
    </row>
    <row r="1055" spans="2:22" s="7" customFormat="1" x14ac:dyDescent="0.35">
      <c r="B1055" s="14"/>
      <c r="C1055" s="25"/>
      <c r="D1055" s="16"/>
      <c r="E1055" s="4"/>
      <c r="F1055" s="4"/>
      <c r="G1055" s="4"/>
      <c r="H1055" s="4"/>
      <c r="I1055" s="4"/>
      <c r="J1055" s="17"/>
      <c r="K1055" s="17"/>
      <c r="L1055" s="18"/>
      <c r="M1055" s="19"/>
      <c r="N1055" s="20"/>
      <c r="O1055" s="5"/>
      <c r="P1055" s="5"/>
      <c r="Q1055" s="5"/>
      <c r="R1055" s="5"/>
      <c r="S1055" s="5"/>
      <c r="T1055" s="5"/>
      <c r="U1055" s="5"/>
      <c r="V1055" s="5"/>
    </row>
    <row r="1056" spans="2:22" s="7" customFormat="1" x14ac:dyDescent="0.35">
      <c r="B1056" s="14"/>
      <c r="C1056" s="25" t="s">
        <v>56</v>
      </c>
      <c r="D1056" s="16"/>
      <c r="E1056" s="4"/>
      <c r="F1056" s="4"/>
      <c r="G1056" s="4"/>
      <c r="H1056" s="4"/>
      <c r="I1056" s="4"/>
      <c r="J1056" s="17"/>
      <c r="K1056" s="17"/>
      <c r="L1056" s="18"/>
      <c r="M1056" s="19"/>
      <c r="N1056" s="20"/>
      <c r="O1056" s="5"/>
      <c r="P1056" s="5"/>
      <c r="Q1056" s="5"/>
      <c r="R1056" s="5"/>
      <c r="S1056" s="5"/>
      <c r="T1056" s="5"/>
      <c r="U1056" s="5"/>
      <c r="V1056" s="5"/>
    </row>
    <row r="1057" spans="2:22" s="7" customFormat="1" x14ac:dyDescent="0.35">
      <c r="B1057" s="14"/>
      <c r="C1057" s="25" t="s">
        <v>58</v>
      </c>
      <c r="D1057" s="16" t="s">
        <v>57</v>
      </c>
      <c r="E1057" s="4"/>
      <c r="F1057" s="4"/>
      <c r="G1057" s="4"/>
      <c r="H1057" s="4"/>
      <c r="I1057" s="4"/>
      <c r="J1057" s="17"/>
      <c r="K1057" s="17"/>
      <c r="L1057" s="18"/>
      <c r="M1057" s="19"/>
      <c r="N1057" s="20"/>
      <c r="O1057" s="5"/>
      <c r="P1057" s="5"/>
      <c r="Q1057" s="5"/>
      <c r="R1057" s="5"/>
      <c r="S1057" s="5"/>
      <c r="T1057" s="5"/>
      <c r="U1057" s="5"/>
      <c r="V1057" s="5"/>
    </row>
    <row r="1058" spans="2:22" s="28" customFormat="1" x14ac:dyDescent="0.35">
      <c r="B1058" s="14"/>
      <c r="C1058" s="25"/>
      <c r="D1058" s="16"/>
      <c r="E1058" s="4"/>
      <c r="F1058" s="4"/>
      <c r="G1058" s="4"/>
      <c r="H1058" s="4"/>
      <c r="I1058" s="4"/>
      <c r="J1058" s="17"/>
      <c r="K1058" s="17"/>
      <c r="L1058" s="18"/>
      <c r="M1058" s="19"/>
      <c r="N1058" s="20"/>
      <c r="O1058" s="5"/>
      <c r="P1058" s="5"/>
      <c r="Q1058" s="5"/>
      <c r="R1058" s="5"/>
      <c r="S1058" s="5"/>
      <c r="T1058" s="5"/>
      <c r="U1058" s="5"/>
      <c r="V1058" s="5"/>
    </row>
    <row r="1059" spans="2:22" s="28" customFormat="1" x14ac:dyDescent="0.35">
      <c r="B1059" s="14">
        <v>74</v>
      </c>
      <c r="C1059" s="25" t="s">
        <v>352</v>
      </c>
      <c r="D1059" s="16"/>
      <c r="E1059" s="4">
        <v>1</v>
      </c>
      <c r="F1059" s="4"/>
      <c r="G1059" s="4"/>
      <c r="H1059" s="4"/>
      <c r="I1059" s="4"/>
      <c r="J1059" s="17"/>
      <c r="K1059" s="17"/>
      <c r="L1059" s="18"/>
      <c r="M1059" s="19"/>
      <c r="N1059" s="20"/>
      <c r="O1059" s="5"/>
      <c r="P1059" s="5"/>
      <c r="Q1059" s="5"/>
      <c r="R1059" s="5"/>
      <c r="S1059" s="5"/>
      <c r="T1059" s="5"/>
      <c r="U1059" s="5"/>
      <c r="V1059" s="5"/>
    </row>
    <row r="1060" spans="2:22" s="28" customFormat="1" x14ac:dyDescent="0.35">
      <c r="B1060" s="14"/>
      <c r="C1060" s="25"/>
      <c r="D1060" s="16"/>
      <c r="E1060" s="4"/>
      <c r="F1060" s="4"/>
      <c r="G1060" s="4"/>
      <c r="H1060" s="4"/>
      <c r="I1060" s="4"/>
      <c r="J1060" s="17"/>
      <c r="K1060" s="17"/>
      <c r="L1060" s="18"/>
      <c r="M1060" s="19"/>
      <c r="N1060" s="20"/>
      <c r="O1060" s="5"/>
      <c r="P1060" s="5"/>
      <c r="Q1060" s="5"/>
      <c r="R1060" s="5"/>
      <c r="S1060" s="5"/>
      <c r="T1060" s="5"/>
      <c r="U1060" s="5"/>
      <c r="V1060" s="5"/>
    </row>
    <row r="1061" spans="2:22" s="28" customFormat="1" x14ac:dyDescent="0.35">
      <c r="B1061" s="14"/>
      <c r="C1061" s="25" t="s">
        <v>56</v>
      </c>
      <c r="D1061" s="16"/>
      <c r="E1061" s="4"/>
      <c r="F1061" s="4"/>
      <c r="G1061" s="4"/>
      <c r="H1061" s="4"/>
      <c r="I1061" s="4"/>
      <c r="J1061" s="17"/>
      <c r="K1061" s="17"/>
      <c r="L1061" s="18"/>
      <c r="M1061" s="19"/>
      <c r="N1061" s="20"/>
      <c r="O1061" s="5"/>
      <c r="P1061" s="5"/>
      <c r="Q1061" s="5"/>
      <c r="R1061" s="5"/>
      <c r="S1061" s="5"/>
      <c r="T1061" s="5"/>
      <c r="U1061" s="5"/>
      <c r="V1061" s="5"/>
    </row>
    <row r="1062" spans="2:22" s="28" customFormat="1" x14ac:dyDescent="0.35">
      <c r="B1062" s="14"/>
      <c r="C1062" s="25" t="s">
        <v>58</v>
      </c>
      <c r="D1062" s="16" t="s">
        <v>57</v>
      </c>
      <c r="E1062" s="4"/>
      <c r="F1062" s="4"/>
      <c r="G1062" s="4"/>
      <c r="H1062" s="4"/>
      <c r="I1062" s="4"/>
      <c r="J1062" s="17"/>
      <c r="K1062" s="17"/>
      <c r="L1062" s="18"/>
      <c r="M1062" s="19"/>
      <c r="N1062" s="20"/>
      <c r="O1062" s="5"/>
      <c r="P1062" s="5"/>
      <c r="Q1062" s="5"/>
      <c r="R1062" s="5"/>
      <c r="S1062" s="5"/>
      <c r="T1062" s="5"/>
      <c r="U1062" s="5"/>
      <c r="V1062" s="5"/>
    </row>
    <row r="1063" spans="2:22" s="28" customFormat="1" x14ac:dyDescent="0.35">
      <c r="B1063" s="14"/>
      <c r="C1063" s="25"/>
      <c r="D1063" s="16"/>
      <c r="E1063" s="4"/>
      <c r="F1063" s="4"/>
      <c r="G1063" s="4"/>
      <c r="H1063" s="4"/>
      <c r="I1063" s="4"/>
      <c r="J1063" s="17"/>
      <c r="K1063" s="17"/>
      <c r="L1063" s="18"/>
      <c r="M1063" s="19"/>
      <c r="N1063" s="20"/>
      <c r="O1063" s="5"/>
      <c r="P1063" s="5"/>
      <c r="Q1063" s="5"/>
      <c r="R1063" s="5"/>
      <c r="S1063" s="5"/>
      <c r="T1063" s="5"/>
      <c r="U1063" s="5"/>
      <c r="V1063" s="5"/>
    </row>
    <row r="1064" spans="2:22" s="28" customFormat="1" ht="18" x14ac:dyDescent="0.4">
      <c r="B1064" s="14"/>
      <c r="C1064" s="24" t="s">
        <v>353</v>
      </c>
      <c r="D1064" s="16"/>
      <c r="E1064" s="4">
        <v>0</v>
      </c>
      <c r="F1064" s="4"/>
      <c r="G1064" s="4"/>
      <c r="H1064" s="4"/>
      <c r="I1064" s="4"/>
      <c r="J1064" s="17"/>
      <c r="K1064" s="17"/>
      <c r="L1064" s="18"/>
      <c r="M1064" s="19"/>
      <c r="N1064" s="20"/>
      <c r="O1064" s="5"/>
      <c r="P1064" s="5"/>
      <c r="Q1064" s="5"/>
      <c r="R1064" s="5"/>
      <c r="S1064" s="5"/>
      <c r="T1064" s="5"/>
      <c r="U1064" s="5"/>
      <c r="V1064" s="5"/>
    </row>
    <row r="1065" spans="2:22" s="28" customFormat="1" x14ac:dyDescent="0.35">
      <c r="B1065" s="14"/>
      <c r="C1065" s="25"/>
      <c r="D1065" s="16"/>
      <c r="E1065" s="4"/>
      <c r="F1065" s="4"/>
      <c r="G1065" s="4"/>
      <c r="H1065" s="4"/>
      <c r="I1065" s="4"/>
      <c r="J1065" s="17"/>
      <c r="K1065" s="17"/>
      <c r="L1065" s="18"/>
      <c r="M1065" s="19"/>
      <c r="N1065" s="20"/>
      <c r="O1065" s="5"/>
      <c r="P1065" s="5"/>
      <c r="Q1065" s="5"/>
      <c r="R1065" s="5"/>
      <c r="S1065" s="5"/>
      <c r="T1065" s="5"/>
      <c r="U1065" s="5"/>
      <c r="V1065" s="5"/>
    </row>
    <row r="1066" spans="2:22" s="28" customFormat="1" x14ac:dyDescent="0.35">
      <c r="B1066" s="14">
        <v>75</v>
      </c>
      <c r="C1066" s="25" t="s">
        <v>354</v>
      </c>
      <c r="D1066" s="16"/>
      <c r="E1066" s="4">
        <v>0</v>
      </c>
      <c r="F1066" s="4"/>
      <c r="G1066" s="4"/>
      <c r="H1066" s="4"/>
      <c r="I1066" s="4"/>
      <c r="J1066" s="17"/>
      <c r="K1066" s="17"/>
      <c r="L1066" s="18"/>
      <c r="M1066" s="19"/>
      <c r="N1066" s="20"/>
      <c r="O1066" s="5"/>
      <c r="P1066" s="5"/>
      <c r="Q1066" s="5"/>
      <c r="R1066" s="5"/>
      <c r="S1066" s="5"/>
      <c r="T1066" s="5"/>
      <c r="U1066" s="5"/>
      <c r="V1066" s="5"/>
    </row>
    <row r="1067" spans="2:22" s="7" customFormat="1" x14ac:dyDescent="0.35">
      <c r="B1067" s="14"/>
      <c r="C1067" s="25"/>
      <c r="D1067" s="16"/>
      <c r="E1067" s="4"/>
      <c r="F1067" s="4"/>
      <c r="G1067" s="4"/>
      <c r="H1067" s="4"/>
      <c r="I1067" s="4"/>
      <c r="J1067" s="17"/>
      <c r="K1067" s="17"/>
      <c r="L1067" s="18"/>
      <c r="M1067" s="19"/>
      <c r="N1067" s="20"/>
      <c r="O1067" s="5"/>
      <c r="P1067" s="5"/>
      <c r="Q1067" s="5"/>
      <c r="R1067" s="5"/>
      <c r="S1067" s="5"/>
      <c r="T1067" s="5"/>
      <c r="U1067" s="5"/>
      <c r="V1067" s="5"/>
    </row>
    <row r="1068" spans="2:22" s="7" customFormat="1" x14ac:dyDescent="0.35">
      <c r="B1068" s="14"/>
      <c r="C1068" s="25" t="s">
        <v>56</v>
      </c>
      <c r="D1068" s="16"/>
      <c r="E1068" s="4"/>
      <c r="F1068" s="4"/>
      <c r="G1068" s="4"/>
      <c r="H1068" s="4"/>
      <c r="I1068" s="4"/>
      <c r="J1068" s="17"/>
      <c r="K1068" s="17"/>
      <c r="L1068" s="18"/>
      <c r="M1068" s="19"/>
      <c r="N1068" s="20"/>
      <c r="O1068" s="5"/>
      <c r="P1068" s="5"/>
      <c r="Q1068" s="5"/>
      <c r="R1068" s="5"/>
      <c r="S1068" s="5"/>
      <c r="T1068" s="5"/>
      <c r="U1068" s="5"/>
      <c r="V1068" s="5"/>
    </row>
    <row r="1069" spans="2:22" s="7" customFormat="1" x14ac:dyDescent="0.35">
      <c r="B1069" s="14"/>
      <c r="C1069" s="25" t="s">
        <v>58</v>
      </c>
      <c r="D1069" s="16" t="s">
        <v>57</v>
      </c>
      <c r="E1069" s="4"/>
      <c r="F1069" s="4"/>
      <c r="G1069" s="4"/>
      <c r="H1069" s="4"/>
      <c r="I1069" s="4"/>
      <c r="J1069" s="17"/>
      <c r="K1069" s="17"/>
      <c r="L1069" s="18"/>
      <c r="M1069" s="19"/>
      <c r="N1069" s="20"/>
      <c r="O1069" s="5"/>
      <c r="P1069" s="5"/>
      <c r="Q1069" s="5"/>
      <c r="R1069" s="5"/>
      <c r="S1069" s="5"/>
      <c r="T1069" s="5"/>
      <c r="U1069" s="5"/>
      <c r="V1069" s="5"/>
    </row>
    <row r="1070" spans="2:22" s="7" customFormat="1" x14ac:dyDescent="0.35">
      <c r="B1070" s="14"/>
      <c r="C1070" s="25"/>
      <c r="D1070" s="16"/>
      <c r="E1070" s="4"/>
      <c r="F1070" s="4"/>
      <c r="G1070" s="4"/>
      <c r="H1070" s="4"/>
      <c r="I1070" s="4"/>
      <c r="J1070" s="17"/>
      <c r="K1070" s="17"/>
      <c r="L1070" s="18"/>
      <c r="M1070" s="19"/>
      <c r="N1070" s="20"/>
      <c r="O1070" s="5"/>
      <c r="P1070" s="5"/>
      <c r="Q1070" s="5"/>
      <c r="R1070" s="5"/>
      <c r="S1070" s="5"/>
      <c r="T1070" s="5"/>
      <c r="U1070" s="5"/>
      <c r="V1070" s="5"/>
    </row>
    <row r="1071" spans="2:22" s="7" customFormat="1" x14ac:dyDescent="0.35">
      <c r="B1071" s="14">
        <v>76</v>
      </c>
      <c r="C1071" s="25" t="s">
        <v>355</v>
      </c>
      <c r="D1071" s="77"/>
      <c r="E1071" s="4">
        <v>1</v>
      </c>
      <c r="F1071" s="4"/>
      <c r="G1071" s="4"/>
      <c r="H1071" s="4"/>
      <c r="I1071" s="4"/>
      <c r="J1071" s="17"/>
      <c r="K1071" s="17"/>
      <c r="L1071" s="18"/>
      <c r="M1071" s="19"/>
      <c r="N1071" s="20"/>
      <c r="O1071" s="5"/>
      <c r="P1071" s="5"/>
      <c r="Q1071" s="5"/>
      <c r="R1071" s="5"/>
      <c r="S1071" s="5"/>
      <c r="T1071" s="5"/>
      <c r="U1071" s="5"/>
      <c r="V1071" s="5"/>
    </row>
    <row r="1072" spans="2:22" s="7" customFormat="1" x14ac:dyDescent="0.35">
      <c r="B1072" s="14"/>
      <c r="C1072" s="25"/>
      <c r="D1072" s="16"/>
      <c r="E1072" s="4"/>
      <c r="F1072" s="4"/>
      <c r="G1072" s="4"/>
      <c r="H1072" s="4"/>
      <c r="I1072" s="4"/>
      <c r="J1072" s="17"/>
      <c r="K1072" s="17"/>
      <c r="L1072" s="18"/>
      <c r="M1072" s="19"/>
      <c r="N1072" s="20"/>
      <c r="O1072" s="5"/>
      <c r="P1072" s="5"/>
      <c r="Q1072" s="5"/>
      <c r="R1072" s="5"/>
      <c r="S1072" s="5"/>
      <c r="T1072" s="5"/>
      <c r="U1072" s="5"/>
      <c r="V1072" s="5"/>
    </row>
    <row r="1073" spans="2:22" s="7" customFormat="1" x14ac:dyDescent="0.35">
      <c r="B1073" s="14"/>
      <c r="C1073" s="25" t="s">
        <v>56</v>
      </c>
      <c r="D1073" s="16"/>
      <c r="E1073" s="4"/>
      <c r="F1073" s="4"/>
      <c r="G1073" s="4"/>
      <c r="H1073" s="4"/>
      <c r="I1073" s="4"/>
      <c r="J1073" s="17"/>
      <c r="K1073" s="17"/>
      <c r="L1073" s="18"/>
      <c r="M1073" s="19"/>
      <c r="N1073" s="20"/>
      <c r="O1073" s="5"/>
      <c r="P1073" s="5"/>
      <c r="Q1073" s="5"/>
      <c r="R1073" s="5"/>
      <c r="S1073" s="5"/>
      <c r="T1073" s="5"/>
      <c r="U1073" s="5"/>
      <c r="V1073" s="5"/>
    </row>
    <row r="1074" spans="2:22" s="7" customFormat="1" x14ac:dyDescent="0.35">
      <c r="B1074" s="14"/>
      <c r="C1074" s="25" t="s">
        <v>58</v>
      </c>
      <c r="D1074" s="16" t="s">
        <v>57</v>
      </c>
      <c r="E1074" s="4"/>
      <c r="F1074" s="4"/>
      <c r="G1074" s="4"/>
      <c r="H1074" s="4"/>
      <c r="I1074" s="4"/>
      <c r="J1074" s="17"/>
      <c r="K1074" s="17"/>
      <c r="L1074" s="18"/>
      <c r="M1074" s="19"/>
      <c r="N1074" s="20"/>
      <c r="O1074" s="5"/>
      <c r="P1074" s="5"/>
      <c r="Q1074" s="5"/>
      <c r="R1074" s="5"/>
      <c r="S1074" s="5"/>
      <c r="T1074" s="5"/>
      <c r="U1074" s="5"/>
      <c r="V1074" s="5"/>
    </row>
    <row r="1075" spans="2:22" s="7" customFormat="1" x14ac:dyDescent="0.35">
      <c r="B1075" s="14"/>
      <c r="C1075" s="25"/>
      <c r="D1075" s="16"/>
      <c r="E1075" s="4"/>
      <c r="F1075" s="4"/>
      <c r="G1075" s="4"/>
      <c r="H1075" s="4"/>
      <c r="I1075" s="4"/>
      <c r="J1075" s="17"/>
      <c r="K1075" s="17"/>
      <c r="L1075" s="18"/>
      <c r="M1075" s="19"/>
      <c r="N1075" s="20"/>
      <c r="O1075" s="5"/>
      <c r="P1075" s="5"/>
      <c r="Q1075" s="5"/>
      <c r="R1075" s="5"/>
      <c r="S1075" s="5"/>
      <c r="T1075" s="5"/>
      <c r="U1075" s="5"/>
      <c r="V1075" s="5"/>
    </row>
    <row r="1076" spans="2:22" s="7" customFormat="1" x14ac:dyDescent="0.35">
      <c r="B1076" s="14">
        <v>77</v>
      </c>
      <c r="C1076" s="25" t="s">
        <v>356</v>
      </c>
      <c r="D1076" s="16"/>
      <c r="E1076" s="4">
        <v>1</v>
      </c>
      <c r="F1076" s="4"/>
      <c r="G1076" s="4"/>
      <c r="H1076" s="4"/>
      <c r="I1076" s="4"/>
      <c r="J1076" s="17"/>
      <c r="K1076" s="17"/>
      <c r="L1076" s="18"/>
      <c r="M1076" s="19"/>
      <c r="N1076" s="20"/>
      <c r="O1076" s="5"/>
      <c r="P1076" s="5"/>
      <c r="Q1076" s="5"/>
      <c r="R1076" s="5"/>
      <c r="S1076" s="5"/>
      <c r="T1076" s="5"/>
      <c r="U1076" s="5"/>
      <c r="V1076" s="5"/>
    </row>
    <row r="1077" spans="2:22" s="7" customFormat="1" x14ac:dyDescent="0.35">
      <c r="B1077" s="14"/>
      <c r="C1077" s="25"/>
      <c r="D1077" s="16"/>
      <c r="E1077" s="4"/>
      <c r="F1077" s="4"/>
      <c r="G1077" s="4"/>
      <c r="H1077" s="4"/>
      <c r="I1077" s="4"/>
      <c r="J1077" s="17"/>
      <c r="K1077" s="17"/>
      <c r="L1077" s="18"/>
      <c r="M1077" s="19"/>
      <c r="N1077" s="20"/>
      <c r="O1077" s="5"/>
      <c r="P1077" s="5"/>
      <c r="Q1077" s="5"/>
      <c r="R1077" s="5"/>
      <c r="S1077" s="5"/>
      <c r="T1077" s="5"/>
      <c r="U1077" s="5"/>
      <c r="V1077" s="5"/>
    </row>
    <row r="1078" spans="2:22" s="7" customFormat="1" x14ac:dyDescent="0.35">
      <c r="B1078" s="14"/>
      <c r="C1078" s="25" t="s">
        <v>56</v>
      </c>
      <c r="D1078" s="16"/>
      <c r="E1078" s="4"/>
      <c r="F1078" s="4"/>
      <c r="G1078" s="4"/>
      <c r="H1078" s="4"/>
      <c r="I1078" s="4"/>
      <c r="J1078" s="17"/>
      <c r="K1078" s="17"/>
      <c r="L1078" s="18"/>
      <c r="M1078" s="19"/>
      <c r="N1078" s="20"/>
      <c r="O1078" s="5"/>
      <c r="P1078" s="5"/>
      <c r="Q1078" s="5"/>
      <c r="R1078" s="5"/>
      <c r="S1078" s="5"/>
      <c r="T1078" s="5"/>
      <c r="U1078" s="5"/>
      <c r="V1078" s="5"/>
    </row>
    <row r="1079" spans="2:22" s="7" customFormat="1" x14ac:dyDescent="0.35">
      <c r="B1079" s="14"/>
      <c r="C1079" s="25" t="s">
        <v>58</v>
      </c>
      <c r="D1079" s="16" t="s">
        <v>57</v>
      </c>
      <c r="E1079" s="4"/>
      <c r="F1079" s="4"/>
      <c r="G1079" s="4"/>
      <c r="H1079" s="4"/>
      <c r="I1079" s="4"/>
      <c r="J1079" s="17"/>
      <c r="K1079" s="17"/>
      <c r="L1079" s="18"/>
      <c r="M1079" s="19"/>
      <c r="N1079" s="20"/>
      <c r="O1079" s="5"/>
      <c r="P1079" s="5"/>
      <c r="Q1079" s="5"/>
      <c r="R1079" s="5"/>
      <c r="S1079" s="5"/>
      <c r="T1079" s="5"/>
      <c r="U1079" s="5"/>
      <c r="V1079" s="5"/>
    </row>
    <row r="1080" spans="2:22" s="7" customFormat="1" x14ac:dyDescent="0.35">
      <c r="B1080" s="14"/>
      <c r="C1080" s="25"/>
      <c r="D1080" s="16"/>
      <c r="E1080" s="4"/>
      <c r="F1080" s="4"/>
      <c r="G1080" s="4"/>
      <c r="H1080" s="4"/>
      <c r="I1080" s="4"/>
      <c r="J1080" s="17"/>
      <c r="K1080" s="17"/>
      <c r="L1080" s="18"/>
      <c r="M1080" s="19"/>
      <c r="N1080" s="20"/>
      <c r="O1080" s="5"/>
      <c r="P1080" s="5"/>
      <c r="Q1080" s="5"/>
      <c r="R1080" s="5"/>
      <c r="S1080" s="5"/>
      <c r="T1080" s="5"/>
      <c r="U1080" s="5"/>
      <c r="V1080" s="5"/>
    </row>
    <row r="1081" spans="2:22" s="7" customFormat="1" x14ac:dyDescent="0.35">
      <c r="B1081" s="14">
        <v>78</v>
      </c>
      <c r="C1081" s="25" t="s">
        <v>357</v>
      </c>
      <c r="D1081" s="16"/>
      <c r="E1081" s="4">
        <v>1</v>
      </c>
      <c r="F1081" s="4"/>
      <c r="G1081" s="4"/>
      <c r="H1081" s="4"/>
      <c r="I1081" s="4"/>
      <c r="J1081" s="17"/>
      <c r="K1081" s="17"/>
      <c r="L1081" s="18"/>
      <c r="M1081" s="19"/>
      <c r="N1081" s="20"/>
      <c r="O1081" s="5"/>
      <c r="P1081" s="5"/>
      <c r="Q1081" s="5"/>
      <c r="R1081" s="5"/>
      <c r="S1081" s="5"/>
      <c r="T1081" s="5"/>
      <c r="U1081" s="5"/>
      <c r="V1081" s="5"/>
    </row>
    <row r="1082" spans="2:22" s="7" customFormat="1" x14ac:dyDescent="0.35">
      <c r="B1082" s="14"/>
      <c r="C1082" s="25"/>
      <c r="D1082" s="16"/>
      <c r="E1082" s="4"/>
      <c r="F1082" s="4"/>
      <c r="G1082" s="4"/>
      <c r="H1082" s="4"/>
      <c r="I1082" s="4"/>
      <c r="J1082" s="17"/>
      <c r="K1082" s="17"/>
      <c r="L1082" s="18"/>
      <c r="M1082" s="19"/>
      <c r="N1082" s="20"/>
      <c r="O1082" s="5"/>
      <c r="P1082" s="5"/>
      <c r="Q1082" s="5"/>
      <c r="R1082" s="5"/>
      <c r="S1082" s="5"/>
      <c r="T1082" s="5"/>
      <c r="U1082" s="5"/>
      <c r="V1082" s="5"/>
    </row>
    <row r="1083" spans="2:22" s="7" customFormat="1" x14ac:dyDescent="0.35">
      <c r="B1083" s="14"/>
      <c r="C1083" s="25" t="s">
        <v>56</v>
      </c>
      <c r="D1083" s="16"/>
      <c r="E1083" s="4"/>
      <c r="F1083" s="4"/>
      <c r="G1083" s="4"/>
      <c r="H1083" s="4"/>
      <c r="I1083" s="4"/>
      <c r="J1083" s="17"/>
      <c r="K1083" s="17"/>
      <c r="L1083" s="18"/>
      <c r="M1083" s="19"/>
      <c r="N1083" s="20"/>
      <c r="O1083" s="5"/>
      <c r="P1083" s="5"/>
      <c r="Q1083" s="5"/>
      <c r="R1083" s="5"/>
      <c r="S1083" s="5"/>
      <c r="T1083" s="5"/>
      <c r="U1083" s="5"/>
      <c r="V1083" s="5"/>
    </row>
    <row r="1084" spans="2:22" s="7" customFormat="1" ht="18.75" customHeight="1" x14ac:dyDescent="0.35">
      <c r="B1084" s="14"/>
      <c r="C1084" s="25" t="s">
        <v>58</v>
      </c>
      <c r="D1084" s="16" t="s">
        <v>57</v>
      </c>
      <c r="E1084" s="4"/>
      <c r="F1084" s="4"/>
      <c r="G1084" s="4"/>
      <c r="H1084" s="4"/>
      <c r="I1084" s="4"/>
      <c r="J1084" s="17"/>
      <c r="K1084" s="17"/>
      <c r="L1084" s="18"/>
      <c r="M1084" s="19"/>
      <c r="N1084" s="20"/>
      <c r="O1084" s="5"/>
      <c r="P1084" s="5"/>
      <c r="Q1084" s="5"/>
      <c r="R1084" s="5"/>
      <c r="S1084" s="5"/>
      <c r="T1084" s="5"/>
      <c r="U1084" s="5"/>
      <c r="V1084" s="5"/>
    </row>
    <row r="1085" spans="2:22" s="7" customFormat="1" x14ac:dyDescent="0.35">
      <c r="B1085" s="14"/>
      <c r="C1085" s="25"/>
      <c r="D1085" s="16"/>
      <c r="E1085" s="4"/>
      <c r="F1085" s="4"/>
      <c r="G1085" s="4"/>
      <c r="H1085" s="4"/>
      <c r="I1085" s="4"/>
      <c r="J1085" s="17"/>
      <c r="K1085" s="17"/>
      <c r="L1085" s="18"/>
      <c r="M1085" s="19"/>
      <c r="N1085" s="20"/>
      <c r="O1085" s="5"/>
      <c r="P1085" s="5"/>
      <c r="Q1085" s="5"/>
      <c r="R1085" s="5"/>
      <c r="S1085" s="5"/>
      <c r="T1085" s="5"/>
      <c r="U1085" s="5"/>
      <c r="V1085" s="5"/>
    </row>
    <row r="1086" spans="2:22" s="7" customFormat="1" x14ac:dyDescent="0.35">
      <c r="B1086" s="14">
        <v>79</v>
      </c>
      <c r="C1086" s="25" t="s">
        <v>358</v>
      </c>
      <c r="D1086" s="16"/>
      <c r="E1086" s="4">
        <v>1</v>
      </c>
      <c r="F1086" s="4"/>
      <c r="G1086" s="4"/>
      <c r="H1086" s="4"/>
      <c r="I1086" s="4"/>
      <c r="J1086" s="17"/>
      <c r="K1086" s="17"/>
      <c r="L1086" s="18"/>
      <c r="M1086" s="19"/>
      <c r="N1086" s="20"/>
      <c r="O1086" s="5"/>
      <c r="P1086" s="5"/>
      <c r="Q1086" s="5"/>
      <c r="R1086" s="5"/>
      <c r="S1086" s="5"/>
      <c r="T1086" s="5"/>
      <c r="U1086" s="5"/>
      <c r="V1086" s="5"/>
    </row>
    <row r="1087" spans="2:22" s="7" customFormat="1" x14ac:dyDescent="0.35">
      <c r="B1087" s="14"/>
      <c r="C1087" s="25"/>
      <c r="D1087" s="16"/>
      <c r="E1087" s="4"/>
      <c r="F1087" s="4"/>
      <c r="G1087" s="4"/>
      <c r="H1087" s="4"/>
      <c r="I1087" s="4"/>
      <c r="J1087" s="17"/>
      <c r="K1087" s="17"/>
      <c r="L1087" s="18"/>
      <c r="M1087" s="19"/>
      <c r="N1087" s="20"/>
      <c r="O1087" s="5"/>
      <c r="P1087" s="5"/>
      <c r="Q1087" s="5"/>
      <c r="R1087" s="5"/>
      <c r="S1087" s="5"/>
      <c r="T1087" s="5"/>
      <c r="U1087" s="5"/>
      <c r="V1087" s="5"/>
    </row>
    <row r="1088" spans="2:22" s="7" customFormat="1" x14ac:dyDescent="0.35">
      <c r="B1088" s="14"/>
      <c r="C1088" s="25" t="s">
        <v>56</v>
      </c>
      <c r="D1088" s="16"/>
      <c r="E1088" s="4"/>
      <c r="F1088" s="4"/>
      <c r="G1088" s="4"/>
      <c r="H1088" s="4"/>
      <c r="I1088" s="4"/>
      <c r="J1088" s="17"/>
      <c r="K1088" s="17"/>
      <c r="L1088" s="18"/>
      <c r="M1088" s="19"/>
      <c r="N1088" s="20"/>
      <c r="O1088" s="5"/>
      <c r="P1088" s="5"/>
      <c r="Q1088" s="5"/>
      <c r="R1088" s="5"/>
      <c r="S1088" s="5"/>
      <c r="T1088" s="5"/>
      <c r="U1088" s="5"/>
      <c r="V1088" s="5"/>
    </row>
    <row r="1089" spans="2:22" s="7" customFormat="1" x14ac:dyDescent="0.35">
      <c r="B1089" s="14"/>
      <c r="C1089" s="25" t="s">
        <v>58</v>
      </c>
      <c r="D1089" s="16" t="s">
        <v>57</v>
      </c>
      <c r="E1089" s="4"/>
      <c r="F1089" s="4"/>
      <c r="G1089" s="4"/>
      <c r="H1089" s="4"/>
      <c r="I1089" s="4"/>
      <c r="J1089" s="17"/>
      <c r="K1089" s="17"/>
      <c r="L1089" s="18"/>
      <c r="M1089" s="19"/>
      <c r="N1089" s="20"/>
      <c r="O1089" s="5"/>
      <c r="P1089" s="5"/>
      <c r="Q1089" s="5"/>
      <c r="R1089" s="5"/>
      <c r="S1089" s="5"/>
      <c r="T1089" s="5"/>
      <c r="U1089" s="5"/>
      <c r="V1089" s="5"/>
    </row>
    <row r="1090" spans="2:22" s="7" customFormat="1" x14ac:dyDescent="0.35">
      <c r="B1090" s="14"/>
      <c r="C1090" s="25"/>
      <c r="D1090" s="16"/>
      <c r="E1090" s="4"/>
      <c r="F1090" s="4"/>
      <c r="G1090" s="4"/>
      <c r="H1090" s="4"/>
      <c r="I1090" s="4"/>
      <c r="J1090" s="17"/>
      <c r="K1090" s="17"/>
      <c r="L1090" s="18"/>
      <c r="M1090" s="19"/>
      <c r="N1090" s="20"/>
      <c r="O1090" s="5"/>
      <c r="P1090" s="5"/>
      <c r="Q1090" s="5"/>
      <c r="R1090" s="5"/>
      <c r="S1090" s="5"/>
      <c r="T1090" s="5"/>
      <c r="U1090" s="5"/>
      <c r="V1090" s="5"/>
    </row>
    <row r="1091" spans="2:22" s="7" customFormat="1" x14ac:dyDescent="0.35">
      <c r="B1091" s="14"/>
      <c r="C1091" s="25"/>
      <c r="D1091" s="16"/>
      <c r="E1091" s="4"/>
      <c r="F1091" s="4"/>
      <c r="G1091" s="4"/>
      <c r="H1091" s="4"/>
      <c r="I1091" s="4"/>
      <c r="J1091" s="17"/>
      <c r="K1091" s="17"/>
      <c r="L1091" s="18"/>
      <c r="M1091" s="19"/>
      <c r="N1091" s="20"/>
      <c r="O1091" s="5"/>
      <c r="P1091" s="5"/>
      <c r="Q1091" s="5"/>
      <c r="R1091" s="5"/>
      <c r="S1091" s="5"/>
      <c r="T1091" s="5"/>
      <c r="U1091" s="5"/>
      <c r="V1091" s="5"/>
    </row>
    <row r="1092" spans="2:22" s="7" customFormat="1" x14ac:dyDescent="0.35">
      <c r="B1092" s="14"/>
      <c r="C1092" s="25"/>
      <c r="D1092" s="16"/>
      <c r="E1092" s="4"/>
      <c r="F1092" s="4"/>
      <c r="G1092" s="4"/>
      <c r="H1092" s="4"/>
      <c r="I1092" s="4"/>
      <c r="J1092" s="17"/>
      <c r="K1092" s="17"/>
      <c r="L1092" s="18"/>
      <c r="M1092" s="19"/>
      <c r="N1092" s="20"/>
      <c r="O1092" s="5"/>
      <c r="P1092" s="5"/>
      <c r="Q1092" s="5"/>
      <c r="R1092" s="5"/>
      <c r="S1092" s="5"/>
      <c r="T1092" s="5"/>
      <c r="U1092" s="5"/>
      <c r="V1092" s="5"/>
    </row>
    <row r="1093" spans="2:22" s="7" customFormat="1" x14ac:dyDescent="0.35">
      <c r="B1093" s="14"/>
      <c r="C1093" s="25"/>
      <c r="D1093" s="16"/>
      <c r="E1093" s="4"/>
      <c r="F1093" s="4"/>
      <c r="G1093" s="4"/>
      <c r="H1093" s="4"/>
      <c r="I1093" s="4"/>
      <c r="J1093" s="17"/>
      <c r="K1093" s="17"/>
      <c r="L1093" s="18"/>
      <c r="M1093" s="19"/>
      <c r="N1093" s="20"/>
      <c r="O1093" s="5"/>
      <c r="P1093" s="5"/>
      <c r="Q1093" s="5"/>
      <c r="R1093" s="5"/>
      <c r="S1093" s="5"/>
      <c r="T1093" s="5"/>
      <c r="U1093" s="5"/>
      <c r="V1093" s="5"/>
    </row>
    <row r="1094" spans="2:22" s="28" customFormat="1" x14ac:dyDescent="0.35">
      <c r="B1094" s="14"/>
      <c r="C1094" s="25"/>
      <c r="D1094" s="16"/>
      <c r="E1094" s="4"/>
      <c r="F1094" s="4"/>
      <c r="G1094" s="4"/>
      <c r="H1094" s="4"/>
      <c r="I1094" s="4"/>
      <c r="J1094" s="17"/>
      <c r="K1094" s="17"/>
      <c r="L1094" s="18"/>
      <c r="M1094" s="19"/>
      <c r="N1094" s="20"/>
      <c r="O1094" s="5"/>
      <c r="P1094" s="5"/>
      <c r="Q1094" s="5"/>
      <c r="R1094" s="5"/>
      <c r="S1094" s="5"/>
      <c r="T1094" s="5"/>
      <c r="U1094" s="5"/>
      <c r="V1094" s="5"/>
    </row>
    <row r="1095" spans="2:22" s="39" customFormat="1" ht="39.75" customHeight="1" thickBot="1" x14ac:dyDescent="0.45">
      <c r="B1095" s="30"/>
      <c r="C1095" s="31"/>
      <c r="D1095" s="32"/>
      <c r="E1095" s="33"/>
      <c r="F1095" s="33"/>
      <c r="G1095" s="33"/>
      <c r="H1095" s="33"/>
      <c r="I1095" s="33"/>
      <c r="J1095" s="34"/>
      <c r="K1095" s="35"/>
      <c r="L1095" s="36" t="s">
        <v>34</v>
      </c>
      <c r="M1095" s="37"/>
      <c r="N1095" s="38"/>
      <c r="P1095" s="40"/>
    </row>
    <row r="1096" spans="2:22" s="40" customFormat="1" ht="17.25" customHeight="1" thickTop="1" x14ac:dyDescent="0.35">
      <c r="B1096" s="41"/>
      <c r="C1096" s="42"/>
      <c r="D1096" s="43"/>
      <c r="E1096" s="44"/>
      <c r="F1096" s="44"/>
      <c r="G1096" s="44"/>
      <c r="H1096" s="44"/>
      <c r="I1096" s="44"/>
      <c r="J1096" s="45" t="s">
        <v>35</v>
      </c>
      <c r="K1096" s="35"/>
      <c r="L1096" s="46"/>
      <c r="M1096" s="47"/>
      <c r="N1096" s="48"/>
      <c r="O1096" s="39"/>
      <c r="P1096" s="39"/>
    </row>
    <row r="1097" spans="2:22" s="40" customFormat="1" ht="17.25" customHeight="1" x14ac:dyDescent="0.35">
      <c r="B1097" s="49"/>
      <c r="C1097" s="50" t="s">
        <v>36</v>
      </c>
      <c r="D1097" s="51"/>
      <c r="J1097" s="52"/>
      <c r="K1097" s="50"/>
      <c r="L1097" s="53"/>
      <c r="M1097" s="53"/>
      <c r="N1097" s="48"/>
      <c r="O1097" s="39"/>
      <c r="P1097" s="39"/>
    </row>
    <row r="1098" spans="2:22" s="39" customFormat="1" ht="17.25" customHeight="1" x14ac:dyDescent="0.35">
      <c r="B1098" s="54"/>
      <c r="C1098" s="50" t="s">
        <v>37</v>
      </c>
      <c r="D1098" s="55"/>
      <c r="J1098" s="56"/>
      <c r="K1098" s="50"/>
      <c r="L1098" s="53"/>
      <c r="M1098" s="57"/>
    </row>
    <row r="1099" spans="2:22" s="39" customFormat="1" ht="17.25" customHeight="1" x14ac:dyDescent="0.4">
      <c r="B1099" s="54"/>
      <c r="C1099" s="50" t="s">
        <v>38</v>
      </c>
      <c r="D1099" s="55"/>
      <c r="J1099" s="52"/>
      <c r="K1099" s="58"/>
      <c r="L1099" s="59"/>
      <c r="M1099" s="57"/>
      <c r="N1099" s="48"/>
    </row>
    <row r="1100" spans="2:22" s="39" customFormat="1" ht="17.25" customHeight="1" x14ac:dyDescent="0.35">
      <c r="B1100" s="54"/>
      <c r="C1100" s="50" t="str">
        <f>+C1020</f>
        <v xml:space="preserve">Dlamvuzo High School </v>
      </c>
      <c r="D1100" s="55"/>
      <c r="J1100" s="60" t="s">
        <v>39</v>
      </c>
      <c r="K1100" s="50"/>
      <c r="L1100" s="53"/>
      <c r="M1100" s="57"/>
      <c r="N1100" s="48"/>
    </row>
    <row r="1101" spans="2:22" s="39" customFormat="1" ht="17.25" customHeight="1" x14ac:dyDescent="0.35">
      <c r="B1101" s="54"/>
      <c r="C1101" s="61" t="s">
        <v>359</v>
      </c>
      <c r="D1101" s="55"/>
      <c r="J1101" s="56" t="s">
        <v>41</v>
      </c>
      <c r="K1101" s="50"/>
      <c r="L1101" s="53"/>
      <c r="M1101" s="57"/>
      <c r="N1101" s="48"/>
    </row>
    <row r="1102" spans="2:22" ht="18" x14ac:dyDescent="0.4">
      <c r="K1102" s="6" t="s">
        <v>0</v>
      </c>
      <c r="N1102" s="5"/>
    </row>
    <row r="1103" spans="2:22" ht="18" x14ac:dyDescent="0.4">
      <c r="K1103" s="6" t="s">
        <v>1157</v>
      </c>
      <c r="N1103" s="5"/>
    </row>
    <row r="1104" spans="2:22" ht="18" x14ac:dyDescent="0.4">
      <c r="K1104" s="6" t="str">
        <f>+K1024</f>
        <v>DLAMVUZO HIGH SCHOOL</v>
      </c>
      <c r="N1104" s="5"/>
    </row>
    <row r="1105" spans="2:22" s="7" customFormat="1" ht="18" x14ac:dyDescent="0.4">
      <c r="B1105" s="8"/>
      <c r="C1105" s="9"/>
      <c r="D1105" s="10"/>
      <c r="E1105" s="11"/>
      <c r="F1105" s="11"/>
      <c r="G1105" s="11"/>
      <c r="H1105" s="11"/>
      <c r="I1105" s="11"/>
      <c r="J1105" s="12"/>
      <c r="K1105" s="12"/>
      <c r="L1105" s="11"/>
      <c r="M1105" s="11"/>
      <c r="N1105" s="5"/>
      <c r="O1105" s="5"/>
      <c r="P1105" s="5"/>
      <c r="Q1105" s="5"/>
      <c r="R1105" s="5"/>
      <c r="S1105" s="5"/>
      <c r="T1105" s="5"/>
      <c r="U1105" s="5"/>
      <c r="V1105" s="5"/>
    </row>
    <row r="1106" spans="2:22" s="7" customFormat="1" ht="18" x14ac:dyDescent="0.4">
      <c r="B1106" s="8" t="s">
        <v>2</v>
      </c>
      <c r="D1106" s="10" t="s">
        <v>3</v>
      </c>
      <c r="E1106" s="11" t="s">
        <v>4</v>
      </c>
      <c r="F1106" s="11" t="s">
        <v>4</v>
      </c>
      <c r="G1106" s="11" t="s">
        <v>4</v>
      </c>
      <c r="H1106" s="11" t="s">
        <v>4</v>
      </c>
      <c r="I1106" s="11" t="s">
        <v>4</v>
      </c>
      <c r="J1106" s="12"/>
      <c r="K1106" s="8" t="s">
        <v>5</v>
      </c>
      <c r="L1106" s="13" t="s">
        <v>6</v>
      </c>
      <c r="M1106" s="13" t="s">
        <v>7</v>
      </c>
      <c r="N1106" s="5"/>
      <c r="O1106" s="5"/>
      <c r="P1106" s="5"/>
      <c r="Q1106" s="5"/>
      <c r="R1106" s="5"/>
      <c r="S1106" s="5"/>
      <c r="T1106" s="5"/>
      <c r="U1106" s="5"/>
      <c r="V1106" s="5"/>
    </row>
    <row r="1107" spans="2:22" s="28" customFormat="1" ht="18" x14ac:dyDescent="0.4">
      <c r="B1107" s="14"/>
      <c r="C1107" s="74" t="s">
        <v>360</v>
      </c>
      <c r="D1107" s="16"/>
      <c r="E1107" s="4">
        <v>0</v>
      </c>
      <c r="F1107" s="4"/>
      <c r="G1107" s="4"/>
      <c r="H1107" s="4"/>
      <c r="I1107" s="4"/>
      <c r="J1107" s="17"/>
      <c r="K1107" s="17"/>
      <c r="L1107" s="18"/>
      <c r="M1107" s="19"/>
      <c r="N1107" s="20"/>
      <c r="O1107" s="5"/>
      <c r="P1107" s="5"/>
      <c r="Q1107" s="5"/>
      <c r="R1107" s="5"/>
      <c r="S1107" s="5"/>
      <c r="T1107" s="5"/>
      <c r="U1107" s="5"/>
      <c r="V1107" s="5"/>
    </row>
    <row r="1108" spans="2:22" s="28" customFormat="1" x14ac:dyDescent="0.35">
      <c r="B1108" s="14"/>
      <c r="C1108" s="25"/>
      <c r="D1108" s="16"/>
      <c r="E1108" s="4"/>
      <c r="F1108" s="4"/>
      <c r="G1108" s="4"/>
      <c r="H1108" s="4"/>
      <c r="I1108" s="4"/>
      <c r="J1108" s="17"/>
      <c r="K1108" s="17"/>
      <c r="L1108" s="18"/>
      <c r="M1108" s="19"/>
      <c r="N1108" s="20"/>
      <c r="O1108" s="5"/>
      <c r="P1108" s="5"/>
      <c r="Q1108" s="5"/>
      <c r="R1108" s="5"/>
      <c r="S1108" s="5"/>
      <c r="T1108" s="5"/>
      <c r="U1108" s="5"/>
      <c r="V1108" s="5"/>
    </row>
    <row r="1109" spans="2:22" s="28" customFormat="1" x14ac:dyDescent="0.35">
      <c r="B1109" s="14">
        <v>80</v>
      </c>
      <c r="C1109" s="25" t="s">
        <v>361</v>
      </c>
      <c r="D1109" s="16"/>
      <c r="E1109" s="4">
        <v>0</v>
      </c>
      <c r="F1109" s="4"/>
      <c r="G1109" s="4"/>
      <c r="H1109" s="4"/>
      <c r="I1109" s="4"/>
      <c r="J1109" s="17"/>
      <c r="K1109" s="17"/>
      <c r="L1109" s="18"/>
      <c r="M1109" s="19"/>
      <c r="N1109" s="20"/>
      <c r="O1109" s="5"/>
      <c r="P1109" s="5"/>
      <c r="Q1109" s="5"/>
      <c r="R1109" s="5"/>
      <c r="S1109" s="5"/>
      <c r="T1109" s="5"/>
      <c r="U1109" s="5"/>
      <c r="V1109" s="5"/>
    </row>
    <row r="1110" spans="2:22" s="28" customFormat="1" x14ac:dyDescent="0.35">
      <c r="B1110" s="14"/>
      <c r="C1110" s="25"/>
      <c r="D1110" s="16"/>
      <c r="E1110" s="4"/>
      <c r="F1110" s="4"/>
      <c r="G1110" s="4"/>
      <c r="H1110" s="4"/>
      <c r="I1110" s="4"/>
      <c r="J1110" s="17"/>
      <c r="K1110" s="17"/>
      <c r="L1110" s="18"/>
      <c r="M1110" s="19"/>
      <c r="N1110" s="20"/>
      <c r="O1110" s="5"/>
      <c r="P1110" s="5"/>
      <c r="Q1110" s="5"/>
      <c r="R1110" s="5"/>
      <c r="S1110" s="5"/>
      <c r="T1110" s="5"/>
      <c r="U1110" s="5"/>
      <c r="V1110" s="5"/>
    </row>
    <row r="1111" spans="2:22" s="28" customFormat="1" x14ac:dyDescent="0.35">
      <c r="B1111" s="14"/>
      <c r="C1111" s="25" t="s">
        <v>56</v>
      </c>
      <c r="D1111" s="16"/>
      <c r="E1111" s="4"/>
      <c r="F1111" s="4"/>
      <c r="G1111" s="4"/>
      <c r="H1111" s="4"/>
      <c r="I1111" s="4"/>
      <c r="J1111" s="17"/>
      <c r="K1111" s="17"/>
      <c r="L1111" s="18"/>
      <c r="M1111" s="19"/>
      <c r="N1111" s="20"/>
      <c r="O1111" s="5"/>
      <c r="P1111" s="5"/>
      <c r="Q1111" s="5"/>
      <c r="R1111" s="5"/>
      <c r="S1111" s="5"/>
      <c r="T1111" s="5"/>
      <c r="U1111" s="5"/>
      <c r="V1111" s="5"/>
    </row>
    <row r="1112" spans="2:22" s="28" customFormat="1" x14ac:dyDescent="0.35">
      <c r="B1112" s="14"/>
      <c r="C1112" s="25" t="s">
        <v>58</v>
      </c>
      <c r="D1112" s="16"/>
      <c r="E1112" s="4"/>
      <c r="F1112" s="4"/>
      <c r="G1112" s="4"/>
      <c r="H1112" s="4"/>
      <c r="I1112" s="4"/>
      <c r="J1112" s="17"/>
      <c r="K1112" s="17"/>
      <c r="L1112" s="18"/>
      <c r="M1112" s="19"/>
      <c r="N1112" s="20"/>
      <c r="O1112" s="5"/>
      <c r="P1112" s="5"/>
      <c r="Q1112" s="5"/>
      <c r="R1112" s="5"/>
      <c r="S1112" s="5"/>
      <c r="T1112" s="5"/>
      <c r="U1112" s="5"/>
      <c r="V1112" s="5"/>
    </row>
    <row r="1113" spans="2:22" s="28" customFormat="1" x14ac:dyDescent="0.35">
      <c r="B1113" s="14"/>
      <c r="C1113" s="25"/>
      <c r="D1113" s="16"/>
      <c r="E1113" s="4"/>
      <c r="F1113" s="4"/>
      <c r="G1113" s="4"/>
      <c r="H1113" s="4"/>
      <c r="I1113" s="4"/>
      <c r="J1113" s="17"/>
      <c r="K1113" s="17"/>
      <c r="L1113" s="18"/>
      <c r="M1113" s="19"/>
      <c r="N1113" s="20"/>
      <c r="O1113" s="5"/>
      <c r="P1113" s="5"/>
      <c r="Q1113" s="5"/>
      <c r="R1113" s="5"/>
      <c r="S1113" s="5"/>
      <c r="T1113" s="5"/>
      <c r="U1113" s="5"/>
      <c r="V1113" s="5"/>
    </row>
    <row r="1114" spans="2:22" s="28" customFormat="1" ht="18" x14ac:dyDescent="0.4">
      <c r="B1114" s="14"/>
      <c r="C1114" s="24" t="s">
        <v>362</v>
      </c>
      <c r="D1114" s="16"/>
      <c r="E1114" s="4">
        <v>0</v>
      </c>
      <c r="F1114" s="4"/>
      <c r="G1114" s="4"/>
      <c r="H1114" s="4"/>
      <c r="I1114" s="4"/>
      <c r="J1114" s="17"/>
      <c r="K1114" s="17"/>
      <c r="L1114" s="18"/>
      <c r="M1114" s="19"/>
      <c r="N1114" s="20"/>
      <c r="O1114" s="5"/>
      <c r="P1114" s="5"/>
      <c r="Q1114" s="5"/>
      <c r="R1114" s="5"/>
      <c r="S1114" s="5"/>
      <c r="T1114" s="5"/>
      <c r="U1114" s="5"/>
      <c r="V1114" s="5"/>
    </row>
    <row r="1115" spans="2:22" s="28" customFormat="1" x14ac:dyDescent="0.35">
      <c r="B1115" s="14"/>
      <c r="C1115" s="25"/>
      <c r="D1115" s="16"/>
      <c r="E1115" s="4"/>
      <c r="F1115" s="4"/>
      <c r="G1115" s="4"/>
      <c r="H1115" s="4"/>
      <c r="I1115" s="4"/>
      <c r="J1115" s="17"/>
      <c r="K1115" s="17"/>
      <c r="L1115" s="18"/>
      <c r="M1115" s="19"/>
      <c r="N1115" s="20"/>
      <c r="O1115" s="5"/>
      <c r="P1115" s="5"/>
      <c r="Q1115" s="5"/>
      <c r="R1115" s="5"/>
      <c r="S1115" s="5"/>
      <c r="T1115" s="5"/>
      <c r="U1115" s="5"/>
      <c r="V1115" s="5"/>
    </row>
    <row r="1116" spans="2:22" s="28" customFormat="1" x14ac:dyDescent="0.35">
      <c r="B1116" s="14">
        <v>81</v>
      </c>
      <c r="C1116" s="25" t="s">
        <v>363</v>
      </c>
      <c r="D1116" s="16"/>
      <c r="E1116" s="4">
        <v>0</v>
      </c>
      <c r="F1116" s="4"/>
      <c r="G1116" s="4"/>
      <c r="H1116" s="4"/>
      <c r="I1116" s="4"/>
      <c r="J1116" s="17"/>
      <c r="K1116" s="17"/>
      <c r="L1116" s="18"/>
      <c r="M1116" s="19"/>
      <c r="N1116" s="20"/>
      <c r="O1116" s="5"/>
      <c r="P1116" s="5"/>
      <c r="Q1116" s="5"/>
      <c r="R1116" s="5"/>
      <c r="S1116" s="5"/>
      <c r="T1116" s="5"/>
      <c r="U1116" s="5"/>
      <c r="V1116" s="5"/>
    </row>
    <row r="1117" spans="2:22" s="28" customFormat="1" x14ac:dyDescent="0.35">
      <c r="B1117" s="14"/>
      <c r="C1117" s="25"/>
      <c r="D1117" s="16"/>
      <c r="E1117" s="4"/>
      <c r="F1117" s="4"/>
      <c r="G1117" s="4"/>
      <c r="H1117" s="4"/>
      <c r="I1117" s="4"/>
      <c r="J1117" s="17"/>
      <c r="K1117" s="17"/>
      <c r="L1117" s="18"/>
      <c r="M1117" s="19"/>
      <c r="N1117" s="20"/>
      <c r="O1117" s="5"/>
      <c r="P1117" s="5"/>
      <c r="Q1117" s="5"/>
      <c r="R1117" s="5"/>
      <c r="S1117" s="5"/>
      <c r="T1117" s="5"/>
      <c r="U1117" s="5"/>
      <c r="V1117" s="5"/>
    </row>
    <row r="1118" spans="2:22" s="28" customFormat="1" x14ac:dyDescent="0.35">
      <c r="B1118" s="14"/>
      <c r="C1118" s="25" t="s">
        <v>364</v>
      </c>
      <c r="D1118" s="16"/>
      <c r="E1118" s="4"/>
      <c r="F1118" s="4"/>
      <c r="G1118" s="4"/>
      <c r="H1118" s="4"/>
      <c r="I1118" s="4"/>
      <c r="J1118" s="17"/>
      <c r="K1118" s="17"/>
      <c r="L1118" s="18"/>
      <c r="M1118" s="19"/>
      <c r="N1118" s="20"/>
      <c r="O1118" s="5"/>
      <c r="P1118" s="5"/>
      <c r="Q1118" s="5"/>
      <c r="R1118" s="5"/>
      <c r="S1118" s="5"/>
      <c r="T1118" s="5"/>
      <c r="U1118" s="5"/>
      <c r="V1118" s="5"/>
    </row>
    <row r="1119" spans="2:22" s="28" customFormat="1" ht="35" x14ac:dyDescent="0.35">
      <c r="B1119" s="14"/>
      <c r="C1119" s="25" t="s">
        <v>365</v>
      </c>
      <c r="D1119" s="16"/>
      <c r="E1119" s="4"/>
      <c r="F1119" s="4"/>
      <c r="G1119" s="4"/>
      <c r="H1119" s="4"/>
      <c r="I1119" s="4"/>
      <c r="J1119" s="17"/>
      <c r="K1119" s="17"/>
      <c r="L1119" s="18"/>
      <c r="M1119" s="19"/>
      <c r="N1119" s="20"/>
      <c r="O1119" s="5"/>
      <c r="P1119" s="5"/>
      <c r="Q1119" s="5"/>
      <c r="R1119" s="5"/>
      <c r="S1119" s="5"/>
      <c r="T1119" s="5"/>
      <c r="U1119" s="5"/>
      <c r="V1119" s="5"/>
    </row>
    <row r="1120" spans="2:22" s="28" customFormat="1" x14ac:dyDescent="0.35">
      <c r="B1120" s="14"/>
      <c r="C1120" s="25"/>
      <c r="D1120" s="16"/>
      <c r="E1120" s="4"/>
      <c r="F1120" s="4"/>
      <c r="G1120" s="4"/>
      <c r="H1120" s="4"/>
      <c r="I1120" s="4"/>
      <c r="J1120" s="17"/>
      <c r="K1120" s="17"/>
      <c r="L1120" s="18"/>
      <c r="M1120" s="19"/>
      <c r="N1120" s="20"/>
      <c r="O1120" s="5"/>
      <c r="P1120" s="5"/>
      <c r="Q1120" s="5"/>
      <c r="R1120" s="5"/>
      <c r="S1120" s="5"/>
      <c r="T1120" s="5"/>
      <c r="U1120" s="5"/>
      <c r="V1120" s="5"/>
    </row>
    <row r="1121" spans="2:22" s="28" customFormat="1" x14ac:dyDescent="0.35">
      <c r="B1121" s="14"/>
      <c r="C1121" s="25" t="s">
        <v>56</v>
      </c>
      <c r="D1121" s="16"/>
      <c r="E1121" s="4"/>
      <c r="F1121" s="4"/>
      <c r="G1121" s="4"/>
      <c r="H1121" s="4"/>
      <c r="I1121" s="4"/>
      <c r="J1121" s="17"/>
      <c r="K1121" s="17"/>
      <c r="L1121" s="18"/>
      <c r="M1121" s="19"/>
      <c r="N1121" s="20"/>
      <c r="O1121" s="5"/>
      <c r="P1121" s="5"/>
      <c r="Q1121" s="5"/>
      <c r="R1121" s="5"/>
      <c r="S1121" s="5"/>
      <c r="T1121" s="5"/>
      <c r="U1121" s="5"/>
      <c r="V1121" s="5"/>
    </row>
    <row r="1122" spans="2:22" s="28" customFormat="1" x14ac:dyDescent="0.35">
      <c r="B1122" s="14"/>
      <c r="C1122" s="25" t="s">
        <v>58</v>
      </c>
      <c r="D1122" s="16" t="s">
        <v>57</v>
      </c>
      <c r="E1122" s="4"/>
      <c r="F1122" s="4"/>
      <c r="G1122" s="4"/>
      <c r="H1122" s="4"/>
      <c r="I1122" s="4"/>
      <c r="J1122" s="17"/>
      <c r="K1122" s="17"/>
      <c r="L1122" s="18"/>
      <c r="M1122" s="19"/>
      <c r="N1122" s="20"/>
      <c r="O1122" s="5"/>
      <c r="P1122" s="5"/>
      <c r="Q1122" s="5"/>
      <c r="R1122" s="5"/>
      <c r="S1122" s="5"/>
      <c r="T1122" s="5"/>
      <c r="U1122" s="5"/>
      <c r="V1122" s="5"/>
    </row>
    <row r="1123" spans="2:22" s="28" customFormat="1" x14ac:dyDescent="0.35">
      <c r="B1123" s="14"/>
      <c r="C1123" s="25"/>
      <c r="D1123" s="16"/>
      <c r="E1123" s="4"/>
      <c r="F1123" s="4"/>
      <c r="G1123" s="4"/>
      <c r="H1123" s="4"/>
      <c r="I1123" s="4"/>
      <c r="J1123" s="17"/>
      <c r="K1123" s="17"/>
      <c r="L1123" s="18"/>
      <c r="M1123" s="19"/>
      <c r="N1123" s="20"/>
      <c r="O1123" s="5"/>
      <c r="P1123" s="5"/>
      <c r="Q1123" s="5"/>
      <c r="R1123" s="5"/>
      <c r="S1123" s="5"/>
      <c r="T1123" s="5"/>
      <c r="U1123" s="5"/>
      <c r="V1123" s="5"/>
    </row>
    <row r="1124" spans="2:22" s="28" customFormat="1" x14ac:dyDescent="0.35">
      <c r="B1124" s="14">
        <v>82</v>
      </c>
      <c r="C1124" s="25" t="s">
        <v>366</v>
      </c>
      <c r="D1124" s="16"/>
      <c r="E1124" s="4">
        <v>0</v>
      </c>
      <c r="F1124" s="4"/>
      <c r="G1124" s="4"/>
      <c r="H1124" s="4"/>
      <c r="I1124" s="4"/>
      <c r="J1124" s="17"/>
      <c r="K1124" s="17"/>
      <c r="L1124" s="18"/>
      <c r="M1124" s="19"/>
      <c r="N1124" s="20"/>
      <c r="O1124" s="5"/>
      <c r="P1124" s="5"/>
      <c r="Q1124" s="5"/>
      <c r="R1124" s="5"/>
      <c r="S1124" s="5"/>
      <c r="T1124" s="5"/>
      <c r="U1124" s="5"/>
      <c r="V1124" s="5"/>
    </row>
    <row r="1125" spans="2:22" s="28" customFormat="1" x14ac:dyDescent="0.35">
      <c r="B1125" s="14"/>
      <c r="C1125" s="25"/>
      <c r="D1125" s="16"/>
      <c r="E1125" s="4"/>
      <c r="F1125" s="4"/>
      <c r="G1125" s="4"/>
      <c r="H1125" s="4"/>
      <c r="I1125" s="4"/>
      <c r="J1125" s="17"/>
      <c r="K1125" s="17"/>
      <c r="L1125" s="18"/>
      <c r="M1125" s="19"/>
      <c r="N1125" s="20"/>
      <c r="O1125" s="5"/>
      <c r="P1125" s="5"/>
      <c r="Q1125" s="5"/>
      <c r="R1125" s="5"/>
      <c r="S1125" s="5"/>
      <c r="T1125" s="5"/>
      <c r="U1125" s="5"/>
      <c r="V1125" s="5"/>
    </row>
    <row r="1126" spans="2:22" s="28" customFormat="1" x14ac:dyDescent="0.35">
      <c r="B1126" s="14"/>
      <c r="C1126" s="25" t="s">
        <v>56</v>
      </c>
      <c r="D1126" s="16"/>
      <c r="E1126" s="4"/>
      <c r="F1126" s="4"/>
      <c r="G1126" s="4"/>
      <c r="H1126" s="4"/>
      <c r="I1126" s="4"/>
      <c r="J1126" s="17"/>
      <c r="K1126" s="17"/>
      <c r="L1126" s="18"/>
      <c r="M1126" s="19"/>
      <c r="N1126" s="20"/>
      <c r="O1126" s="5"/>
      <c r="P1126" s="5"/>
      <c r="Q1126" s="5"/>
      <c r="R1126" s="5"/>
      <c r="S1126" s="5"/>
      <c r="T1126" s="5"/>
      <c r="U1126" s="5"/>
      <c r="V1126" s="5"/>
    </row>
    <row r="1127" spans="2:22" s="28" customFormat="1" x14ac:dyDescent="0.35">
      <c r="B1127" s="14"/>
      <c r="C1127" s="25" t="s">
        <v>58</v>
      </c>
      <c r="D1127" s="16" t="s">
        <v>57</v>
      </c>
      <c r="E1127" s="4"/>
      <c r="F1127" s="4"/>
      <c r="G1127" s="4"/>
      <c r="H1127" s="4"/>
      <c r="I1127" s="4"/>
      <c r="J1127" s="17"/>
      <c r="K1127" s="17"/>
      <c r="L1127" s="18"/>
      <c r="M1127" s="19"/>
      <c r="N1127" s="20"/>
      <c r="O1127" s="5"/>
      <c r="P1127" s="5"/>
      <c r="Q1127" s="5"/>
      <c r="R1127" s="5"/>
      <c r="S1127" s="5"/>
      <c r="T1127" s="5"/>
      <c r="U1127" s="5"/>
      <c r="V1127" s="5"/>
    </row>
    <row r="1128" spans="2:22" s="28" customFormat="1" x14ac:dyDescent="0.35">
      <c r="B1128" s="14"/>
      <c r="C1128" s="25"/>
      <c r="D1128" s="16"/>
      <c r="E1128" s="4"/>
      <c r="F1128" s="4"/>
      <c r="G1128" s="4"/>
      <c r="H1128" s="4"/>
      <c r="I1128" s="4"/>
      <c r="J1128" s="17"/>
      <c r="K1128" s="17"/>
      <c r="L1128" s="18"/>
      <c r="M1128" s="19"/>
      <c r="N1128" s="20"/>
      <c r="O1128" s="5"/>
      <c r="P1128" s="5"/>
      <c r="Q1128" s="5"/>
      <c r="R1128" s="5"/>
      <c r="S1128" s="5"/>
      <c r="T1128" s="5"/>
      <c r="U1128" s="5"/>
      <c r="V1128" s="5"/>
    </row>
    <row r="1129" spans="2:22" s="28" customFormat="1" x14ac:dyDescent="0.35">
      <c r="B1129" s="14">
        <v>83</v>
      </c>
      <c r="C1129" s="25" t="s">
        <v>367</v>
      </c>
      <c r="D1129" s="16"/>
      <c r="E1129" s="4">
        <v>0</v>
      </c>
      <c r="F1129" s="4"/>
      <c r="G1129" s="4"/>
      <c r="H1129" s="4"/>
      <c r="I1129" s="4"/>
      <c r="J1129" s="17"/>
      <c r="K1129" s="17"/>
      <c r="L1129" s="18"/>
      <c r="M1129" s="19"/>
      <c r="N1129" s="20"/>
      <c r="O1129" s="5"/>
      <c r="P1129" s="5"/>
      <c r="Q1129" s="5"/>
      <c r="R1129" s="5"/>
      <c r="S1129" s="5"/>
      <c r="T1129" s="5"/>
      <c r="U1129" s="5"/>
      <c r="V1129" s="5"/>
    </row>
    <row r="1130" spans="2:22" s="28" customFormat="1" x14ac:dyDescent="0.35">
      <c r="B1130" s="14"/>
      <c r="C1130" s="25"/>
      <c r="D1130" s="16"/>
      <c r="E1130" s="4"/>
      <c r="F1130" s="4"/>
      <c r="G1130" s="4"/>
      <c r="H1130" s="4"/>
      <c r="I1130" s="4"/>
      <c r="J1130" s="17"/>
      <c r="K1130" s="17"/>
      <c r="L1130" s="18"/>
      <c r="M1130" s="19"/>
      <c r="N1130" s="20"/>
      <c r="O1130" s="5"/>
      <c r="P1130" s="5"/>
      <c r="Q1130" s="5"/>
      <c r="R1130" s="5"/>
      <c r="S1130" s="5"/>
      <c r="T1130" s="5"/>
      <c r="U1130" s="5"/>
      <c r="V1130" s="5"/>
    </row>
    <row r="1131" spans="2:22" s="28" customFormat="1" x14ac:dyDescent="0.35">
      <c r="B1131" s="14"/>
      <c r="C1131" s="25" t="s">
        <v>56</v>
      </c>
      <c r="D1131" s="16"/>
      <c r="E1131" s="4"/>
      <c r="F1131" s="4"/>
      <c r="G1131" s="4"/>
      <c r="H1131" s="4"/>
      <c r="I1131" s="4"/>
      <c r="J1131" s="17"/>
      <c r="K1131" s="17"/>
      <c r="L1131" s="18"/>
      <c r="M1131" s="19"/>
      <c r="N1131" s="20"/>
      <c r="O1131" s="5"/>
      <c r="P1131" s="5"/>
      <c r="Q1131" s="5"/>
      <c r="R1131" s="5"/>
      <c r="S1131" s="5"/>
      <c r="T1131" s="5"/>
      <c r="U1131" s="5"/>
      <c r="V1131" s="5"/>
    </row>
    <row r="1132" spans="2:22" s="28" customFormat="1" x14ac:dyDescent="0.35">
      <c r="B1132" s="14"/>
      <c r="C1132" s="25" t="s">
        <v>58</v>
      </c>
      <c r="D1132" s="16" t="s">
        <v>57</v>
      </c>
      <c r="E1132" s="4"/>
      <c r="F1132" s="4"/>
      <c r="G1132" s="4"/>
      <c r="H1132" s="4"/>
      <c r="I1132" s="4"/>
      <c r="J1132" s="17"/>
      <c r="K1132" s="17"/>
      <c r="L1132" s="18"/>
      <c r="M1132" s="19"/>
      <c r="N1132" s="20"/>
      <c r="O1132" s="5"/>
      <c r="P1132" s="5"/>
      <c r="Q1132" s="5"/>
      <c r="R1132" s="5"/>
      <c r="S1132" s="5"/>
      <c r="T1132" s="5"/>
      <c r="U1132" s="5"/>
      <c r="V1132" s="5"/>
    </row>
    <row r="1133" spans="2:22" s="28" customFormat="1" x14ac:dyDescent="0.35">
      <c r="B1133" s="14"/>
      <c r="C1133" s="25"/>
      <c r="D1133" s="16"/>
      <c r="E1133" s="4"/>
      <c r="F1133" s="4"/>
      <c r="G1133" s="4"/>
      <c r="H1133" s="4"/>
      <c r="I1133" s="4"/>
      <c r="J1133" s="17"/>
      <c r="K1133" s="17"/>
      <c r="L1133" s="18"/>
      <c r="M1133" s="19"/>
      <c r="N1133" s="20"/>
      <c r="O1133" s="5"/>
      <c r="P1133" s="5"/>
      <c r="Q1133" s="5"/>
      <c r="R1133" s="5"/>
      <c r="S1133" s="5"/>
      <c r="T1133" s="5"/>
      <c r="U1133" s="5"/>
      <c r="V1133" s="5"/>
    </row>
    <row r="1134" spans="2:22" s="28" customFormat="1" ht="18" x14ac:dyDescent="0.4">
      <c r="B1134" s="14"/>
      <c r="C1134" s="24" t="s">
        <v>368</v>
      </c>
      <c r="D1134" s="16"/>
      <c r="E1134" s="4">
        <v>0</v>
      </c>
      <c r="F1134" s="4"/>
      <c r="G1134" s="4"/>
      <c r="H1134" s="4"/>
      <c r="I1134" s="4"/>
      <c r="J1134" s="17"/>
      <c r="K1134" s="17"/>
      <c r="L1134" s="18"/>
      <c r="M1134" s="19"/>
      <c r="N1134" s="20"/>
      <c r="O1134" s="5"/>
      <c r="P1134" s="5"/>
      <c r="Q1134" s="5"/>
      <c r="R1134" s="5"/>
      <c r="S1134" s="5"/>
      <c r="T1134" s="5"/>
      <c r="U1134" s="5"/>
      <c r="V1134" s="5"/>
    </row>
    <row r="1135" spans="2:22" s="28" customFormat="1" x14ac:dyDescent="0.35">
      <c r="B1135" s="14"/>
      <c r="C1135" s="25"/>
      <c r="D1135" s="16"/>
      <c r="E1135" s="4"/>
      <c r="F1135" s="4"/>
      <c r="G1135" s="4"/>
      <c r="H1135" s="4"/>
      <c r="I1135" s="4"/>
      <c r="J1135" s="17"/>
      <c r="K1135" s="17"/>
      <c r="L1135" s="18"/>
      <c r="M1135" s="19"/>
      <c r="N1135" s="20"/>
      <c r="O1135" s="5"/>
      <c r="P1135" s="5"/>
      <c r="Q1135" s="5"/>
      <c r="R1135" s="5"/>
      <c r="S1135" s="5"/>
      <c r="T1135" s="5"/>
      <c r="U1135" s="5"/>
      <c r="V1135" s="5"/>
    </row>
    <row r="1136" spans="2:22" s="28" customFormat="1" x14ac:dyDescent="0.35">
      <c r="B1136" s="14">
        <v>84</v>
      </c>
      <c r="C1136" s="25" t="s">
        <v>369</v>
      </c>
      <c r="D1136" s="16"/>
      <c r="E1136" s="4">
        <v>0</v>
      </c>
      <c r="F1136" s="4"/>
      <c r="G1136" s="4"/>
      <c r="H1136" s="4"/>
      <c r="I1136" s="4"/>
      <c r="J1136" s="17"/>
      <c r="K1136" s="17"/>
      <c r="L1136" s="18"/>
      <c r="M1136" s="19"/>
      <c r="N1136" s="20"/>
      <c r="O1136" s="5"/>
      <c r="P1136" s="5"/>
      <c r="Q1136" s="5"/>
      <c r="R1136" s="5"/>
      <c r="S1136" s="5"/>
      <c r="T1136" s="5"/>
      <c r="U1136" s="5"/>
      <c r="V1136" s="5"/>
    </row>
    <row r="1137" spans="2:22" s="28" customFormat="1" x14ac:dyDescent="0.35">
      <c r="B1137" s="14"/>
      <c r="C1137" s="25"/>
      <c r="D1137" s="16"/>
      <c r="E1137" s="4"/>
      <c r="F1137" s="4"/>
      <c r="G1137" s="4"/>
      <c r="H1137" s="4"/>
      <c r="I1137" s="4"/>
      <c r="J1137" s="17"/>
      <c r="K1137" s="17"/>
      <c r="L1137" s="18"/>
      <c r="M1137" s="19"/>
      <c r="N1137" s="20"/>
      <c r="O1137" s="5"/>
      <c r="P1137" s="5"/>
      <c r="Q1137" s="5"/>
      <c r="R1137" s="5"/>
      <c r="S1137" s="5"/>
      <c r="T1137" s="5"/>
      <c r="U1137" s="5"/>
      <c r="V1137" s="5"/>
    </row>
    <row r="1138" spans="2:22" s="28" customFormat="1" x14ac:dyDescent="0.35">
      <c r="B1138" s="14"/>
      <c r="C1138" s="25" t="s">
        <v>56</v>
      </c>
      <c r="D1138" s="16"/>
      <c r="E1138" s="4"/>
      <c r="F1138" s="4"/>
      <c r="G1138" s="4"/>
      <c r="H1138" s="4"/>
      <c r="I1138" s="4"/>
      <c r="J1138" s="17"/>
      <c r="K1138" s="17"/>
      <c r="L1138" s="18"/>
      <c r="M1138" s="19"/>
      <c r="N1138" s="20"/>
      <c r="O1138" s="5"/>
      <c r="P1138" s="5"/>
      <c r="Q1138" s="5"/>
      <c r="R1138" s="5"/>
      <c r="S1138" s="5"/>
      <c r="T1138" s="5"/>
      <c r="U1138" s="5"/>
      <c r="V1138" s="5"/>
    </row>
    <row r="1139" spans="2:22" s="28" customFormat="1" x14ac:dyDescent="0.35">
      <c r="B1139" s="14"/>
      <c r="C1139" s="25" t="s">
        <v>58</v>
      </c>
      <c r="D1139" s="16" t="s">
        <v>57</v>
      </c>
      <c r="E1139" s="4"/>
      <c r="F1139" s="4"/>
      <c r="G1139" s="4"/>
      <c r="H1139" s="4"/>
      <c r="I1139" s="4"/>
      <c r="J1139" s="17"/>
      <c r="K1139" s="17"/>
      <c r="L1139" s="18"/>
      <c r="M1139" s="19"/>
      <c r="N1139" s="20"/>
      <c r="O1139" s="5"/>
      <c r="P1139" s="5"/>
      <c r="Q1139" s="5"/>
      <c r="R1139" s="5"/>
      <c r="S1139" s="5"/>
      <c r="T1139" s="5"/>
      <c r="U1139" s="5"/>
      <c r="V1139" s="5"/>
    </row>
    <row r="1140" spans="2:22" s="28" customFormat="1" x14ac:dyDescent="0.35">
      <c r="B1140" s="14"/>
      <c r="C1140" s="25"/>
      <c r="D1140" s="16"/>
      <c r="E1140" s="4"/>
      <c r="F1140" s="4"/>
      <c r="G1140" s="4"/>
      <c r="H1140" s="4"/>
      <c r="I1140" s="4"/>
      <c r="J1140" s="17"/>
      <c r="K1140" s="17"/>
      <c r="L1140" s="18"/>
      <c r="M1140" s="19"/>
      <c r="N1140" s="20"/>
      <c r="O1140" s="5"/>
      <c r="P1140" s="5"/>
      <c r="Q1140" s="5"/>
      <c r="R1140" s="5"/>
      <c r="S1140" s="5"/>
      <c r="T1140" s="5"/>
      <c r="U1140" s="5"/>
      <c r="V1140" s="5"/>
    </row>
    <row r="1141" spans="2:22" s="28" customFormat="1" x14ac:dyDescent="0.35">
      <c r="B1141" s="14">
        <v>85</v>
      </c>
      <c r="C1141" s="25" t="s">
        <v>370</v>
      </c>
      <c r="D1141" s="16"/>
      <c r="E1141" s="4">
        <v>0</v>
      </c>
      <c r="F1141" s="4"/>
      <c r="G1141" s="4"/>
      <c r="H1141" s="4"/>
      <c r="I1141" s="4"/>
      <c r="J1141" s="17"/>
      <c r="K1141" s="17"/>
      <c r="L1141" s="18"/>
      <c r="M1141" s="19"/>
      <c r="N1141" s="20"/>
      <c r="O1141" s="5"/>
      <c r="P1141" s="5"/>
      <c r="Q1141" s="5"/>
      <c r="R1141" s="5"/>
      <c r="S1141" s="5"/>
      <c r="T1141" s="5"/>
      <c r="U1141" s="5"/>
      <c r="V1141" s="5"/>
    </row>
    <row r="1142" spans="2:22" s="28" customFormat="1" x14ac:dyDescent="0.35">
      <c r="B1142" s="14"/>
      <c r="C1142" s="25"/>
      <c r="D1142" s="16"/>
      <c r="E1142" s="4"/>
      <c r="F1142" s="4"/>
      <c r="G1142" s="4"/>
      <c r="H1142" s="4"/>
      <c r="I1142" s="4"/>
      <c r="J1142" s="17"/>
      <c r="K1142" s="17"/>
      <c r="L1142" s="18"/>
      <c r="M1142" s="19"/>
      <c r="N1142" s="20"/>
      <c r="O1142" s="5"/>
      <c r="P1142" s="5"/>
      <c r="Q1142" s="5"/>
      <c r="R1142" s="5"/>
      <c r="S1142" s="5"/>
      <c r="T1142" s="5"/>
      <c r="U1142" s="5"/>
      <c r="V1142" s="5"/>
    </row>
    <row r="1143" spans="2:22" s="28" customFormat="1" x14ac:dyDescent="0.35">
      <c r="B1143" s="14"/>
      <c r="C1143" s="25" t="s">
        <v>56</v>
      </c>
      <c r="D1143" s="16"/>
      <c r="E1143" s="4"/>
      <c r="F1143" s="4"/>
      <c r="G1143" s="4"/>
      <c r="H1143" s="4"/>
      <c r="I1143" s="4"/>
      <c r="J1143" s="17"/>
      <c r="K1143" s="17"/>
      <c r="L1143" s="18"/>
      <c r="M1143" s="19"/>
      <c r="N1143" s="20"/>
      <c r="O1143" s="5"/>
      <c r="P1143" s="5"/>
      <c r="Q1143" s="5"/>
      <c r="R1143" s="5"/>
      <c r="S1143" s="5"/>
      <c r="T1143" s="5"/>
      <c r="U1143" s="5"/>
      <c r="V1143" s="5"/>
    </row>
    <row r="1144" spans="2:22" s="28" customFormat="1" x14ac:dyDescent="0.35">
      <c r="B1144" s="14"/>
      <c r="C1144" s="25" t="s">
        <v>58</v>
      </c>
      <c r="D1144" s="16" t="s">
        <v>57</v>
      </c>
      <c r="E1144" s="4"/>
      <c r="F1144" s="4"/>
      <c r="G1144" s="4"/>
      <c r="H1144" s="4"/>
      <c r="I1144" s="4"/>
      <c r="J1144" s="17"/>
      <c r="K1144" s="17"/>
      <c r="L1144" s="18"/>
      <c r="M1144" s="19"/>
      <c r="N1144" s="20"/>
      <c r="O1144" s="5"/>
      <c r="P1144" s="5"/>
      <c r="Q1144" s="5"/>
      <c r="R1144" s="5"/>
      <c r="S1144" s="5"/>
      <c r="T1144" s="5"/>
      <c r="U1144" s="5"/>
      <c r="V1144" s="5"/>
    </row>
    <row r="1145" spans="2:22" s="28" customFormat="1" x14ac:dyDescent="0.35">
      <c r="B1145" s="14"/>
      <c r="C1145" s="25"/>
      <c r="D1145" s="16"/>
      <c r="E1145" s="4"/>
      <c r="F1145" s="4"/>
      <c r="G1145" s="4"/>
      <c r="H1145" s="4"/>
      <c r="I1145" s="4"/>
      <c r="J1145" s="17"/>
      <c r="K1145" s="17"/>
      <c r="L1145" s="18"/>
      <c r="M1145" s="19"/>
      <c r="N1145" s="20"/>
      <c r="O1145" s="5"/>
      <c r="P1145" s="5"/>
      <c r="Q1145" s="5"/>
      <c r="R1145" s="5"/>
      <c r="S1145" s="5"/>
      <c r="T1145" s="5"/>
      <c r="U1145" s="5"/>
      <c r="V1145" s="5"/>
    </row>
    <row r="1146" spans="2:22" s="28" customFormat="1" x14ac:dyDescent="0.35">
      <c r="B1146" s="14">
        <v>86</v>
      </c>
      <c r="C1146" s="25" t="s">
        <v>371</v>
      </c>
      <c r="D1146" s="16"/>
      <c r="E1146" s="4">
        <v>0</v>
      </c>
      <c r="F1146" s="4"/>
      <c r="G1146" s="4"/>
      <c r="H1146" s="4"/>
      <c r="I1146" s="4"/>
      <c r="J1146" s="17"/>
      <c r="K1146" s="17"/>
      <c r="L1146" s="18"/>
      <c r="M1146" s="19"/>
      <c r="N1146" s="20"/>
      <c r="O1146" s="5"/>
      <c r="P1146" s="5"/>
      <c r="Q1146" s="5"/>
      <c r="R1146" s="5"/>
      <c r="S1146" s="5"/>
      <c r="T1146" s="5"/>
      <c r="U1146" s="5"/>
      <c r="V1146" s="5"/>
    </row>
    <row r="1147" spans="2:22" s="28" customFormat="1" x14ac:dyDescent="0.35">
      <c r="B1147" s="14"/>
      <c r="C1147" s="25"/>
      <c r="D1147" s="16"/>
      <c r="E1147" s="4"/>
      <c r="F1147" s="4"/>
      <c r="G1147" s="4"/>
      <c r="H1147" s="4"/>
      <c r="I1147" s="4"/>
      <c r="J1147" s="17"/>
      <c r="K1147" s="17"/>
      <c r="L1147" s="18"/>
      <c r="M1147" s="19"/>
      <c r="N1147" s="20"/>
      <c r="O1147" s="5"/>
      <c r="P1147" s="5"/>
      <c r="Q1147" s="5"/>
      <c r="R1147" s="5"/>
      <c r="S1147" s="5"/>
      <c r="T1147" s="5"/>
      <c r="U1147" s="5"/>
      <c r="V1147" s="5"/>
    </row>
    <row r="1148" spans="2:22" s="28" customFormat="1" x14ac:dyDescent="0.35">
      <c r="B1148" s="14"/>
      <c r="C1148" s="25" t="s">
        <v>56</v>
      </c>
      <c r="D1148" s="16"/>
      <c r="E1148" s="4"/>
      <c r="F1148" s="4"/>
      <c r="G1148" s="4"/>
      <c r="H1148" s="4"/>
      <c r="I1148" s="4"/>
      <c r="J1148" s="17"/>
      <c r="K1148" s="17"/>
      <c r="L1148" s="18"/>
      <c r="M1148" s="19"/>
      <c r="N1148" s="20"/>
      <c r="O1148" s="5"/>
      <c r="P1148" s="5"/>
      <c r="Q1148" s="5"/>
      <c r="R1148" s="5"/>
      <c r="S1148" s="5"/>
      <c r="T1148" s="5"/>
      <c r="U1148" s="5"/>
      <c r="V1148" s="5"/>
    </row>
    <row r="1149" spans="2:22" s="28" customFormat="1" x14ac:dyDescent="0.35">
      <c r="B1149" s="14"/>
      <c r="C1149" s="25" t="s">
        <v>58</v>
      </c>
      <c r="D1149" s="16" t="s">
        <v>57</v>
      </c>
      <c r="E1149" s="4"/>
      <c r="F1149" s="4"/>
      <c r="G1149" s="4"/>
      <c r="H1149" s="4"/>
      <c r="I1149" s="4"/>
      <c r="J1149" s="17"/>
      <c r="K1149" s="17"/>
      <c r="L1149" s="18"/>
      <c r="M1149" s="19"/>
      <c r="N1149" s="20"/>
      <c r="O1149" s="5"/>
      <c r="P1149" s="5"/>
      <c r="Q1149" s="5"/>
      <c r="R1149" s="5"/>
      <c r="S1149" s="5"/>
      <c r="T1149" s="5"/>
      <c r="U1149" s="5"/>
      <c r="V1149" s="5"/>
    </row>
    <row r="1150" spans="2:22" s="28" customFormat="1" x14ac:dyDescent="0.35">
      <c r="B1150" s="14"/>
      <c r="C1150" s="25"/>
      <c r="D1150" s="16"/>
      <c r="E1150" s="4"/>
      <c r="F1150" s="4"/>
      <c r="G1150" s="4"/>
      <c r="H1150" s="4"/>
      <c r="I1150" s="4"/>
      <c r="J1150" s="17"/>
      <c r="K1150" s="17"/>
      <c r="L1150" s="18"/>
      <c r="M1150" s="19"/>
      <c r="N1150" s="20"/>
      <c r="O1150" s="5"/>
      <c r="P1150" s="5"/>
      <c r="Q1150" s="5"/>
      <c r="R1150" s="5"/>
      <c r="S1150" s="5"/>
      <c r="T1150" s="5"/>
      <c r="U1150" s="5"/>
      <c r="V1150" s="5"/>
    </row>
    <row r="1151" spans="2:22" s="28" customFormat="1" x14ac:dyDescent="0.35">
      <c r="B1151" s="14">
        <v>87</v>
      </c>
      <c r="C1151" s="25" t="s">
        <v>372</v>
      </c>
      <c r="D1151" s="16"/>
      <c r="E1151" s="4">
        <v>0</v>
      </c>
      <c r="F1151" s="4"/>
      <c r="G1151" s="4"/>
      <c r="H1151" s="4"/>
      <c r="I1151" s="4"/>
      <c r="J1151" s="17"/>
      <c r="K1151" s="17"/>
      <c r="L1151" s="18"/>
      <c r="M1151" s="19"/>
      <c r="N1151" s="20"/>
      <c r="O1151" s="5"/>
      <c r="P1151" s="5"/>
      <c r="Q1151" s="5"/>
      <c r="R1151" s="5"/>
      <c r="S1151" s="5"/>
      <c r="T1151" s="5"/>
      <c r="U1151" s="5"/>
      <c r="V1151" s="5"/>
    </row>
    <row r="1152" spans="2:22" s="28" customFormat="1" x14ac:dyDescent="0.35">
      <c r="B1152" s="14"/>
      <c r="C1152" s="25"/>
      <c r="D1152" s="16"/>
      <c r="E1152" s="4"/>
      <c r="F1152" s="4"/>
      <c r="G1152" s="4"/>
      <c r="H1152" s="4"/>
      <c r="I1152" s="4"/>
      <c r="J1152" s="17"/>
      <c r="K1152" s="17"/>
      <c r="L1152" s="18"/>
      <c r="M1152" s="19"/>
      <c r="N1152" s="20"/>
      <c r="O1152" s="5"/>
      <c r="P1152" s="5"/>
      <c r="Q1152" s="5"/>
      <c r="R1152" s="5"/>
      <c r="S1152" s="5"/>
      <c r="T1152" s="5"/>
      <c r="U1152" s="5"/>
      <c r="V1152" s="5"/>
    </row>
    <row r="1153" spans="2:22" s="28" customFormat="1" x14ac:dyDescent="0.35">
      <c r="B1153" s="14"/>
      <c r="C1153" s="25" t="s">
        <v>56</v>
      </c>
      <c r="D1153" s="16"/>
      <c r="E1153" s="4"/>
      <c r="F1153" s="4"/>
      <c r="G1153" s="4"/>
      <c r="H1153" s="4"/>
      <c r="I1153" s="4"/>
      <c r="J1153" s="17"/>
      <c r="K1153" s="17"/>
      <c r="L1153" s="18"/>
      <c r="M1153" s="19"/>
      <c r="N1153" s="20"/>
      <c r="O1153" s="5"/>
      <c r="P1153" s="5"/>
      <c r="Q1153" s="5"/>
      <c r="R1153" s="5"/>
      <c r="S1153" s="5"/>
      <c r="T1153" s="5"/>
      <c r="U1153" s="5"/>
      <c r="V1153" s="5"/>
    </row>
    <row r="1154" spans="2:22" s="28" customFormat="1" x14ac:dyDescent="0.35">
      <c r="B1154" s="14"/>
      <c r="C1154" s="25" t="s">
        <v>58</v>
      </c>
      <c r="D1154" s="16" t="s">
        <v>57</v>
      </c>
      <c r="E1154" s="4"/>
      <c r="F1154" s="4"/>
      <c r="G1154" s="4"/>
      <c r="H1154" s="4"/>
      <c r="I1154" s="4"/>
      <c r="J1154" s="17"/>
      <c r="K1154" s="17"/>
      <c r="L1154" s="18"/>
      <c r="M1154" s="19"/>
      <c r="N1154" s="20"/>
      <c r="O1154" s="5"/>
      <c r="P1154" s="5"/>
      <c r="Q1154" s="5"/>
      <c r="R1154" s="5"/>
      <c r="S1154" s="5"/>
      <c r="T1154" s="5"/>
      <c r="U1154" s="5"/>
      <c r="V1154" s="5"/>
    </row>
    <row r="1155" spans="2:22" s="28" customFormat="1" x14ac:dyDescent="0.35">
      <c r="B1155" s="14"/>
      <c r="C1155" s="25"/>
      <c r="D1155" s="16"/>
      <c r="E1155" s="4"/>
      <c r="F1155" s="4"/>
      <c r="G1155" s="4"/>
      <c r="H1155" s="4"/>
      <c r="I1155" s="4"/>
      <c r="J1155" s="17"/>
      <c r="K1155" s="17"/>
      <c r="L1155" s="18"/>
      <c r="M1155" s="19"/>
      <c r="N1155" s="20"/>
      <c r="O1155" s="5"/>
      <c r="P1155" s="5"/>
      <c r="Q1155" s="5"/>
      <c r="R1155" s="5"/>
      <c r="S1155" s="5"/>
      <c r="T1155" s="5"/>
      <c r="U1155" s="5"/>
      <c r="V1155" s="5"/>
    </row>
    <row r="1156" spans="2:22" s="28" customFormat="1" ht="18" x14ac:dyDescent="0.4">
      <c r="B1156" s="14"/>
      <c r="C1156" s="24" t="s">
        <v>373</v>
      </c>
      <c r="D1156" s="16"/>
      <c r="E1156" s="4">
        <v>0</v>
      </c>
      <c r="F1156" s="4"/>
      <c r="G1156" s="4"/>
      <c r="H1156" s="4"/>
      <c r="I1156" s="4"/>
      <c r="J1156" s="17"/>
      <c r="K1156" s="17"/>
      <c r="L1156" s="18"/>
      <c r="M1156" s="19"/>
      <c r="N1156" s="20"/>
      <c r="O1156" s="5"/>
      <c r="P1156" s="5"/>
      <c r="Q1156" s="5"/>
      <c r="R1156" s="5"/>
      <c r="S1156" s="5"/>
      <c r="T1156" s="5"/>
      <c r="U1156" s="5"/>
      <c r="V1156" s="5"/>
    </row>
    <row r="1157" spans="2:22" s="28" customFormat="1" x14ac:dyDescent="0.35">
      <c r="B1157" s="14"/>
      <c r="C1157" s="25"/>
      <c r="D1157" s="16"/>
      <c r="E1157" s="4"/>
      <c r="F1157" s="4"/>
      <c r="G1157" s="4"/>
      <c r="H1157" s="4"/>
      <c r="I1157" s="4"/>
      <c r="J1157" s="17"/>
      <c r="K1157" s="17"/>
      <c r="L1157" s="18"/>
      <c r="M1157" s="19"/>
      <c r="N1157" s="20"/>
      <c r="O1157" s="5"/>
      <c r="P1157" s="5"/>
      <c r="Q1157" s="5"/>
      <c r="R1157" s="5"/>
      <c r="S1157" s="5"/>
      <c r="T1157" s="5"/>
      <c r="U1157" s="5"/>
      <c r="V1157" s="5"/>
    </row>
    <row r="1158" spans="2:22" s="28" customFormat="1" x14ac:dyDescent="0.35">
      <c r="B1158" s="14">
        <v>88</v>
      </c>
      <c r="C1158" s="25" t="s">
        <v>374</v>
      </c>
      <c r="D1158" s="16"/>
      <c r="E1158" s="4">
        <v>0</v>
      </c>
      <c r="F1158" s="4"/>
      <c r="G1158" s="4"/>
      <c r="H1158" s="4"/>
      <c r="I1158" s="4"/>
      <c r="J1158" s="17"/>
      <c r="K1158" s="17"/>
      <c r="L1158" s="18"/>
      <c r="M1158" s="19"/>
      <c r="N1158" s="20"/>
      <c r="O1158" s="5"/>
      <c r="P1158" s="5"/>
      <c r="Q1158" s="5"/>
      <c r="R1158" s="5"/>
      <c r="S1158" s="5"/>
      <c r="T1158" s="5"/>
      <c r="U1158" s="5"/>
      <c r="V1158" s="5"/>
    </row>
    <row r="1159" spans="2:22" s="28" customFormat="1" x14ac:dyDescent="0.35">
      <c r="B1159" s="14"/>
      <c r="C1159" s="25"/>
      <c r="D1159" s="16"/>
      <c r="E1159" s="4"/>
      <c r="F1159" s="4"/>
      <c r="G1159" s="4"/>
      <c r="H1159" s="4"/>
      <c r="I1159" s="4"/>
      <c r="J1159" s="17"/>
      <c r="K1159" s="17"/>
      <c r="L1159" s="18"/>
      <c r="M1159" s="19"/>
      <c r="N1159" s="20"/>
      <c r="O1159" s="5"/>
      <c r="P1159" s="5"/>
      <c r="Q1159" s="5"/>
      <c r="R1159" s="5"/>
      <c r="S1159" s="5"/>
      <c r="T1159" s="5"/>
      <c r="U1159" s="5"/>
      <c r="V1159" s="5"/>
    </row>
    <row r="1160" spans="2:22" s="28" customFormat="1" x14ac:dyDescent="0.35">
      <c r="B1160" s="14"/>
      <c r="C1160" s="25" t="s">
        <v>56</v>
      </c>
      <c r="D1160" s="16"/>
      <c r="E1160" s="4"/>
      <c r="F1160" s="4"/>
      <c r="G1160" s="4"/>
      <c r="H1160" s="4"/>
      <c r="I1160" s="4"/>
      <c r="J1160" s="17"/>
      <c r="K1160" s="17"/>
      <c r="L1160" s="18"/>
      <c r="M1160" s="19"/>
      <c r="N1160" s="20"/>
      <c r="O1160" s="5"/>
      <c r="P1160" s="5"/>
      <c r="Q1160" s="5"/>
      <c r="R1160" s="5"/>
      <c r="S1160" s="5"/>
      <c r="T1160" s="5"/>
      <c r="U1160" s="5"/>
      <c r="V1160" s="5"/>
    </row>
    <row r="1161" spans="2:22" s="28" customFormat="1" x14ac:dyDescent="0.35">
      <c r="B1161" s="14"/>
      <c r="C1161" s="25" t="s">
        <v>58</v>
      </c>
      <c r="D1161" s="16" t="s">
        <v>57</v>
      </c>
      <c r="E1161" s="4"/>
      <c r="F1161" s="4"/>
      <c r="G1161" s="4"/>
      <c r="H1161" s="4"/>
      <c r="I1161" s="4"/>
      <c r="J1161" s="17"/>
      <c r="K1161" s="17"/>
      <c r="L1161" s="18"/>
      <c r="M1161" s="19"/>
      <c r="N1161" s="20"/>
      <c r="O1161" s="5"/>
      <c r="P1161" s="5"/>
      <c r="Q1161" s="5"/>
      <c r="R1161" s="5"/>
      <c r="S1161" s="5"/>
      <c r="T1161" s="5"/>
      <c r="U1161" s="5"/>
      <c r="V1161" s="5"/>
    </row>
    <row r="1162" spans="2:22" s="28" customFormat="1" x14ac:dyDescent="0.35">
      <c r="B1162" s="14"/>
      <c r="C1162" s="25"/>
      <c r="D1162" s="16"/>
      <c r="E1162" s="4"/>
      <c r="F1162" s="4"/>
      <c r="G1162" s="4"/>
      <c r="H1162" s="4"/>
      <c r="I1162" s="4"/>
      <c r="J1162" s="17"/>
      <c r="K1162" s="17"/>
      <c r="L1162" s="18"/>
      <c r="M1162" s="19"/>
      <c r="N1162" s="20"/>
      <c r="O1162" s="5"/>
      <c r="P1162" s="5"/>
      <c r="Q1162" s="5"/>
      <c r="R1162" s="5"/>
      <c r="S1162" s="5"/>
      <c r="T1162" s="5"/>
      <c r="U1162" s="5"/>
      <c r="V1162" s="5"/>
    </row>
    <row r="1163" spans="2:22" s="28" customFormat="1" ht="26.25" customHeight="1" x14ac:dyDescent="0.35">
      <c r="B1163" s="14">
        <v>89</v>
      </c>
      <c r="C1163" s="25" t="s">
        <v>375</v>
      </c>
      <c r="D1163" s="16"/>
      <c r="E1163" s="4">
        <v>0</v>
      </c>
      <c r="F1163" s="4"/>
      <c r="G1163" s="4"/>
      <c r="H1163" s="4"/>
      <c r="I1163" s="4"/>
      <c r="J1163" s="17"/>
      <c r="K1163" s="17"/>
      <c r="L1163" s="18"/>
      <c r="M1163" s="19"/>
      <c r="N1163" s="20"/>
      <c r="O1163" s="5"/>
      <c r="P1163" s="5"/>
      <c r="Q1163" s="5"/>
      <c r="R1163" s="5"/>
      <c r="S1163" s="5"/>
      <c r="T1163" s="5"/>
      <c r="U1163" s="5"/>
      <c r="V1163" s="5"/>
    </row>
    <row r="1164" spans="2:22" s="7" customFormat="1" x14ac:dyDescent="0.35">
      <c r="B1164" s="14"/>
      <c r="C1164" s="25" t="s">
        <v>376</v>
      </c>
      <c r="D1164" s="16"/>
      <c r="E1164" s="4"/>
      <c r="F1164" s="4"/>
      <c r="G1164" s="4"/>
      <c r="H1164" s="4"/>
      <c r="I1164" s="4"/>
      <c r="J1164" s="17"/>
      <c r="K1164" s="17"/>
      <c r="L1164" s="18"/>
      <c r="M1164" s="19"/>
      <c r="N1164" s="20"/>
      <c r="O1164" s="5"/>
      <c r="P1164" s="5"/>
      <c r="Q1164" s="5"/>
      <c r="R1164" s="5"/>
      <c r="S1164" s="5"/>
      <c r="T1164" s="5"/>
      <c r="U1164" s="5"/>
      <c r="V1164" s="5"/>
    </row>
    <row r="1165" spans="2:22" s="7" customFormat="1" x14ac:dyDescent="0.35">
      <c r="B1165" s="14"/>
      <c r="C1165" s="25"/>
      <c r="D1165" s="16"/>
      <c r="E1165" s="4"/>
      <c r="F1165" s="4"/>
      <c r="G1165" s="4"/>
      <c r="H1165" s="4"/>
      <c r="I1165" s="4"/>
      <c r="J1165" s="17"/>
      <c r="K1165" s="17"/>
      <c r="L1165" s="18"/>
      <c r="M1165" s="19"/>
      <c r="N1165" s="20"/>
      <c r="O1165" s="5"/>
      <c r="P1165" s="5"/>
      <c r="Q1165" s="5"/>
      <c r="R1165" s="5"/>
      <c r="S1165" s="5"/>
      <c r="T1165" s="5"/>
      <c r="U1165" s="5"/>
      <c r="V1165" s="5"/>
    </row>
    <row r="1166" spans="2:22" s="7" customFormat="1" x14ac:dyDescent="0.35">
      <c r="B1166" s="14"/>
      <c r="C1166" s="25" t="s">
        <v>56</v>
      </c>
      <c r="D1166" s="16"/>
      <c r="E1166" s="4"/>
      <c r="F1166" s="4"/>
      <c r="G1166" s="4"/>
      <c r="H1166" s="4"/>
      <c r="I1166" s="4"/>
      <c r="J1166" s="17"/>
      <c r="K1166" s="17"/>
      <c r="L1166" s="18"/>
      <c r="M1166" s="19"/>
      <c r="N1166" s="20"/>
      <c r="O1166" s="5"/>
      <c r="P1166" s="5"/>
      <c r="Q1166" s="5"/>
      <c r="R1166" s="5"/>
      <c r="S1166" s="5"/>
      <c r="T1166" s="5"/>
      <c r="U1166" s="5"/>
      <c r="V1166" s="5"/>
    </row>
    <row r="1167" spans="2:22" s="7" customFormat="1" x14ac:dyDescent="0.35">
      <c r="B1167" s="14"/>
      <c r="C1167" s="25" t="s">
        <v>58</v>
      </c>
      <c r="D1167" s="16" t="s">
        <v>57</v>
      </c>
      <c r="E1167" s="4"/>
      <c r="F1167" s="4"/>
      <c r="G1167" s="4"/>
      <c r="H1167" s="4"/>
      <c r="I1167" s="4"/>
      <c r="J1167" s="17"/>
      <c r="K1167" s="17"/>
      <c r="L1167" s="18"/>
      <c r="M1167" s="19"/>
      <c r="N1167" s="20"/>
      <c r="O1167" s="5"/>
      <c r="P1167" s="5"/>
      <c r="Q1167" s="5"/>
      <c r="R1167" s="5"/>
      <c r="S1167" s="5"/>
      <c r="T1167" s="5"/>
      <c r="U1167" s="5"/>
      <c r="V1167" s="5"/>
    </row>
    <row r="1168" spans="2:22" s="7" customFormat="1" x14ac:dyDescent="0.35">
      <c r="B1168" s="14"/>
      <c r="C1168" s="25"/>
      <c r="D1168" s="16"/>
      <c r="E1168" s="4"/>
      <c r="F1168" s="4"/>
      <c r="G1168" s="4"/>
      <c r="H1168" s="4"/>
      <c r="I1168" s="4"/>
      <c r="J1168" s="17"/>
      <c r="K1168" s="17"/>
      <c r="L1168" s="18"/>
      <c r="M1168" s="19"/>
      <c r="N1168" s="20"/>
      <c r="O1168" s="5"/>
      <c r="P1168" s="5"/>
      <c r="Q1168" s="5"/>
      <c r="R1168" s="5"/>
      <c r="S1168" s="5"/>
      <c r="T1168" s="5"/>
      <c r="U1168" s="5"/>
      <c r="V1168" s="5"/>
    </row>
    <row r="1169" spans="2:22" s="7" customFormat="1" x14ac:dyDescent="0.35">
      <c r="B1169" s="14"/>
      <c r="C1169" s="25"/>
      <c r="D1169" s="16"/>
      <c r="E1169" s="4"/>
      <c r="F1169" s="4"/>
      <c r="G1169" s="4"/>
      <c r="H1169" s="4"/>
      <c r="I1169" s="4"/>
      <c r="J1169" s="17"/>
      <c r="K1169" s="17"/>
      <c r="L1169" s="18"/>
      <c r="M1169" s="19"/>
      <c r="N1169" s="20"/>
      <c r="O1169" s="5"/>
      <c r="P1169" s="5"/>
      <c r="Q1169" s="5"/>
      <c r="R1169" s="5"/>
      <c r="S1169" s="5"/>
      <c r="T1169" s="5"/>
      <c r="U1169" s="5"/>
      <c r="V1169" s="5"/>
    </row>
    <row r="1170" spans="2:22" s="7" customFormat="1" x14ac:dyDescent="0.35">
      <c r="B1170" s="14"/>
      <c r="C1170" s="25"/>
      <c r="D1170" s="16"/>
      <c r="E1170" s="4"/>
      <c r="F1170" s="4"/>
      <c r="G1170" s="4"/>
      <c r="H1170" s="4"/>
      <c r="I1170" s="4"/>
      <c r="J1170" s="17"/>
      <c r="K1170" s="17"/>
      <c r="L1170" s="18"/>
      <c r="M1170" s="19"/>
      <c r="N1170" s="20"/>
      <c r="O1170" s="5"/>
      <c r="P1170" s="5"/>
      <c r="Q1170" s="5"/>
      <c r="R1170" s="5"/>
      <c r="S1170" s="5"/>
      <c r="T1170" s="5"/>
      <c r="U1170" s="5"/>
      <c r="V1170" s="5"/>
    </row>
    <row r="1171" spans="2:22" s="7" customFormat="1" x14ac:dyDescent="0.35">
      <c r="B1171" s="14"/>
      <c r="C1171" s="25"/>
      <c r="D1171" s="16"/>
      <c r="E1171" s="4"/>
      <c r="F1171" s="4"/>
      <c r="G1171" s="4"/>
      <c r="H1171" s="4"/>
      <c r="I1171" s="4"/>
      <c r="J1171" s="17"/>
      <c r="K1171" s="17"/>
      <c r="L1171" s="18"/>
      <c r="M1171" s="19"/>
      <c r="N1171" s="20"/>
      <c r="O1171" s="5"/>
      <c r="P1171" s="5"/>
      <c r="Q1171" s="5"/>
      <c r="R1171" s="5"/>
      <c r="S1171" s="5"/>
      <c r="T1171" s="5"/>
      <c r="U1171" s="5"/>
      <c r="V1171" s="5"/>
    </row>
    <row r="1172" spans="2:22" s="28" customFormat="1" x14ac:dyDescent="0.35">
      <c r="B1172" s="14"/>
      <c r="C1172" s="25"/>
      <c r="D1172" s="16"/>
      <c r="E1172" s="4"/>
      <c r="F1172" s="4"/>
      <c r="G1172" s="4"/>
      <c r="H1172" s="4"/>
      <c r="I1172" s="4"/>
      <c r="J1172" s="17"/>
      <c r="K1172" s="17"/>
      <c r="L1172" s="18"/>
      <c r="M1172" s="19"/>
      <c r="N1172" s="20"/>
      <c r="O1172" s="5"/>
      <c r="P1172" s="5"/>
      <c r="Q1172" s="5"/>
      <c r="R1172" s="5"/>
      <c r="S1172" s="5"/>
      <c r="T1172" s="5"/>
      <c r="U1172" s="5"/>
      <c r="V1172" s="5"/>
    </row>
    <row r="1173" spans="2:22" s="39" customFormat="1" ht="39.75" customHeight="1" thickBot="1" x14ac:dyDescent="0.45">
      <c r="B1173" s="30"/>
      <c r="C1173" s="31"/>
      <c r="D1173" s="32"/>
      <c r="E1173" s="33"/>
      <c r="F1173" s="33"/>
      <c r="G1173" s="33"/>
      <c r="H1173" s="33"/>
      <c r="I1173" s="33"/>
      <c r="J1173" s="34"/>
      <c r="K1173" s="35"/>
      <c r="L1173" s="36" t="s">
        <v>34</v>
      </c>
      <c r="M1173" s="37"/>
      <c r="N1173" s="38"/>
      <c r="P1173" s="40"/>
    </row>
    <row r="1174" spans="2:22" s="40" customFormat="1" ht="17.25" customHeight="1" thickTop="1" x14ac:dyDescent="0.35">
      <c r="B1174" s="41"/>
      <c r="C1174" s="42"/>
      <c r="D1174" s="43"/>
      <c r="E1174" s="44"/>
      <c r="F1174" s="44"/>
      <c r="G1174" s="44"/>
      <c r="H1174" s="44"/>
      <c r="I1174" s="44"/>
      <c r="J1174" s="45" t="s">
        <v>35</v>
      </c>
      <c r="K1174" s="35"/>
      <c r="L1174" s="46"/>
      <c r="M1174" s="47"/>
      <c r="N1174" s="48"/>
      <c r="O1174" s="39"/>
      <c r="P1174" s="39"/>
    </row>
    <row r="1175" spans="2:22" s="40" customFormat="1" ht="17.25" customHeight="1" x14ac:dyDescent="0.35">
      <c r="B1175" s="49"/>
      <c r="C1175" s="50" t="s">
        <v>36</v>
      </c>
      <c r="D1175" s="51"/>
      <c r="J1175" s="52"/>
      <c r="K1175" s="50"/>
      <c r="L1175" s="53"/>
      <c r="M1175" s="53"/>
      <c r="N1175" s="48"/>
      <c r="O1175" s="39"/>
      <c r="P1175" s="39"/>
    </row>
    <row r="1176" spans="2:22" s="39" customFormat="1" ht="17.25" customHeight="1" x14ac:dyDescent="0.35">
      <c r="B1176" s="54"/>
      <c r="C1176" s="50" t="s">
        <v>37</v>
      </c>
      <c r="D1176" s="55"/>
      <c r="J1176" s="56"/>
      <c r="K1176" s="50"/>
      <c r="L1176" s="53"/>
      <c r="M1176" s="57"/>
    </row>
    <row r="1177" spans="2:22" s="39" customFormat="1" ht="17.25" customHeight="1" x14ac:dyDescent="0.4">
      <c r="B1177" s="54"/>
      <c r="C1177" s="50" t="s">
        <v>38</v>
      </c>
      <c r="D1177" s="55"/>
      <c r="J1177" s="52"/>
      <c r="K1177" s="58"/>
      <c r="L1177" s="59"/>
      <c r="M1177" s="57"/>
      <c r="N1177" s="48"/>
    </row>
    <row r="1178" spans="2:22" s="39" customFormat="1" ht="17.25" customHeight="1" x14ac:dyDescent="0.35">
      <c r="B1178" s="54"/>
      <c r="C1178" s="50" t="str">
        <f>+C1100</f>
        <v xml:space="preserve">Dlamvuzo High School </v>
      </c>
      <c r="D1178" s="55"/>
      <c r="J1178" s="60" t="s">
        <v>39</v>
      </c>
      <c r="K1178" s="50"/>
      <c r="L1178" s="53"/>
      <c r="M1178" s="57"/>
      <c r="N1178" s="48"/>
    </row>
    <row r="1179" spans="2:22" s="39" customFormat="1" ht="17.25" customHeight="1" x14ac:dyDescent="0.35">
      <c r="B1179" s="54"/>
      <c r="C1179" s="61" t="s">
        <v>377</v>
      </c>
      <c r="D1179" s="55"/>
      <c r="J1179" s="56" t="s">
        <v>41</v>
      </c>
      <c r="K1179" s="50"/>
      <c r="L1179" s="53"/>
      <c r="M1179" s="57"/>
      <c r="N1179" s="48"/>
    </row>
    <row r="1180" spans="2:22" ht="18" x14ac:dyDescent="0.4">
      <c r="K1180" s="6" t="s">
        <v>0</v>
      </c>
      <c r="N1180" s="5"/>
    </row>
    <row r="1181" spans="2:22" ht="18" x14ac:dyDescent="0.4">
      <c r="K1181" s="6" t="s">
        <v>1157</v>
      </c>
      <c r="N1181" s="5"/>
    </row>
    <row r="1182" spans="2:22" ht="18" x14ac:dyDescent="0.4">
      <c r="K1182" s="6" t="str">
        <f>+K1104</f>
        <v>DLAMVUZO HIGH SCHOOL</v>
      </c>
      <c r="N1182" s="5"/>
    </row>
    <row r="1183" spans="2:22" s="7" customFormat="1" ht="18" x14ac:dyDescent="0.4">
      <c r="B1183" s="8"/>
      <c r="C1183" s="9"/>
      <c r="D1183" s="10"/>
      <c r="E1183" s="11"/>
      <c r="F1183" s="11"/>
      <c r="G1183" s="11"/>
      <c r="H1183" s="11"/>
      <c r="I1183" s="11"/>
      <c r="J1183" s="12"/>
      <c r="K1183" s="12"/>
      <c r="L1183" s="11"/>
      <c r="M1183" s="11"/>
      <c r="N1183" s="5"/>
      <c r="O1183" s="5"/>
      <c r="P1183" s="5"/>
      <c r="Q1183" s="5"/>
      <c r="R1183" s="5"/>
      <c r="S1183" s="5"/>
      <c r="T1183" s="5"/>
      <c r="U1183" s="5"/>
      <c r="V1183" s="5"/>
    </row>
    <row r="1184" spans="2:22" s="7" customFormat="1" ht="18" x14ac:dyDescent="0.4">
      <c r="B1184" s="8" t="s">
        <v>2</v>
      </c>
      <c r="D1184" s="10" t="s">
        <v>3</v>
      </c>
      <c r="E1184" s="11" t="s">
        <v>4</v>
      </c>
      <c r="F1184" s="11" t="s">
        <v>4</v>
      </c>
      <c r="G1184" s="11" t="s">
        <v>4</v>
      </c>
      <c r="H1184" s="11" t="s">
        <v>4</v>
      </c>
      <c r="I1184" s="11" t="s">
        <v>4</v>
      </c>
      <c r="J1184" s="12"/>
      <c r="K1184" s="8" t="s">
        <v>5</v>
      </c>
      <c r="L1184" s="13" t="s">
        <v>6</v>
      </c>
      <c r="M1184" s="13" t="s">
        <v>7</v>
      </c>
      <c r="N1184" s="5"/>
      <c r="O1184" s="5"/>
      <c r="P1184" s="5"/>
      <c r="Q1184" s="5"/>
      <c r="R1184" s="5"/>
      <c r="S1184" s="5"/>
      <c r="T1184" s="5"/>
      <c r="U1184" s="5"/>
      <c r="V1184" s="5"/>
    </row>
    <row r="1185" spans="2:22" s="7" customFormat="1" x14ac:dyDescent="0.35">
      <c r="B1185" s="14">
        <v>90</v>
      </c>
      <c r="C1185" s="25" t="s">
        <v>378</v>
      </c>
      <c r="D1185" s="77"/>
      <c r="E1185" s="4">
        <v>1</v>
      </c>
      <c r="F1185" s="4"/>
      <c r="G1185" s="4"/>
      <c r="H1185" s="4"/>
      <c r="I1185" s="4"/>
      <c r="J1185" s="17"/>
      <c r="K1185" s="17"/>
      <c r="L1185" s="18"/>
      <c r="M1185" s="19"/>
      <c r="N1185" s="20"/>
      <c r="O1185" s="5"/>
      <c r="P1185" s="5"/>
      <c r="Q1185" s="5"/>
      <c r="R1185" s="5"/>
      <c r="S1185" s="5"/>
      <c r="T1185" s="5"/>
      <c r="U1185" s="5"/>
      <c r="V1185" s="5"/>
    </row>
    <row r="1186" spans="2:22" s="7" customFormat="1" x14ac:dyDescent="0.35">
      <c r="B1186" s="14"/>
      <c r="C1186" s="25"/>
      <c r="D1186" s="16"/>
      <c r="E1186" s="4"/>
      <c r="F1186" s="4"/>
      <c r="G1186" s="4"/>
      <c r="H1186" s="4"/>
      <c r="I1186" s="4"/>
      <c r="J1186" s="17"/>
      <c r="K1186" s="17"/>
      <c r="L1186" s="18"/>
      <c r="M1186" s="19"/>
      <c r="N1186" s="20"/>
      <c r="O1186" s="5"/>
      <c r="P1186" s="5"/>
      <c r="Q1186" s="5"/>
      <c r="R1186" s="5"/>
      <c r="S1186" s="5"/>
      <c r="T1186" s="5"/>
      <c r="U1186" s="5"/>
      <c r="V1186" s="5"/>
    </row>
    <row r="1187" spans="2:22" s="7" customFormat="1" x14ac:dyDescent="0.35">
      <c r="B1187" s="14"/>
      <c r="C1187" s="25" t="s">
        <v>56</v>
      </c>
      <c r="D1187" s="16"/>
      <c r="E1187" s="4"/>
      <c r="F1187" s="4"/>
      <c r="G1187" s="4"/>
      <c r="H1187" s="4"/>
      <c r="I1187" s="4"/>
      <c r="J1187" s="17"/>
      <c r="K1187" s="17"/>
      <c r="L1187" s="18"/>
      <c r="M1187" s="19"/>
      <c r="N1187" s="20"/>
      <c r="O1187" s="5"/>
      <c r="P1187" s="5"/>
      <c r="Q1187" s="5"/>
      <c r="R1187" s="5"/>
      <c r="S1187" s="5"/>
      <c r="T1187" s="5"/>
      <c r="U1187" s="5"/>
      <c r="V1187" s="5"/>
    </row>
    <row r="1188" spans="2:22" s="7" customFormat="1" x14ac:dyDescent="0.35">
      <c r="B1188" s="14"/>
      <c r="C1188" s="25" t="s">
        <v>58</v>
      </c>
      <c r="D1188" s="16" t="s">
        <v>57</v>
      </c>
      <c r="E1188" s="4"/>
      <c r="F1188" s="4"/>
      <c r="G1188" s="4"/>
      <c r="H1188" s="4"/>
      <c r="I1188" s="4"/>
      <c r="J1188" s="17"/>
      <c r="K1188" s="17"/>
      <c r="L1188" s="18"/>
      <c r="M1188" s="19"/>
      <c r="N1188" s="20"/>
      <c r="O1188" s="5"/>
      <c r="P1188" s="5"/>
      <c r="Q1188" s="5"/>
      <c r="R1188" s="5"/>
      <c r="S1188" s="5"/>
      <c r="T1188" s="5"/>
      <c r="U1188" s="5"/>
      <c r="V1188" s="5"/>
    </row>
    <row r="1189" spans="2:22" s="28" customFormat="1" x14ac:dyDescent="0.35">
      <c r="B1189" s="14"/>
      <c r="C1189" s="25"/>
      <c r="D1189" s="16"/>
      <c r="E1189" s="4"/>
      <c r="F1189" s="4"/>
      <c r="G1189" s="4"/>
      <c r="H1189" s="4"/>
      <c r="I1189" s="4"/>
      <c r="J1189" s="17"/>
      <c r="K1189" s="17"/>
      <c r="L1189" s="18"/>
      <c r="M1189" s="19"/>
      <c r="N1189" s="20"/>
      <c r="O1189" s="5"/>
      <c r="P1189" s="5"/>
      <c r="Q1189" s="5"/>
      <c r="R1189" s="5"/>
      <c r="S1189" s="5"/>
      <c r="T1189" s="5"/>
      <c r="U1189" s="5"/>
      <c r="V1189" s="5"/>
    </row>
    <row r="1190" spans="2:22" s="28" customFormat="1" x14ac:dyDescent="0.35">
      <c r="B1190" s="14">
        <v>91</v>
      </c>
      <c r="C1190" s="25" t="s">
        <v>379</v>
      </c>
      <c r="D1190" s="16"/>
      <c r="E1190" s="4">
        <v>0</v>
      </c>
      <c r="F1190" s="4"/>
      <c r="G1190" s="4"/>
      <c r="H1190" s="4"/>
      <c r="I1190" s="4"/>
      <c r="J1190" s="17"/>
      <c r="K1190" s="17"/>
      <c r="L1190" s="18"/>
      <c r="M1190" s="19"/>
      <c r="N1190" s="20"/>
      <c r="O1190" s="5"/>
      <c r="P1190" s="5"/>
      <c r="Q1190" s="5"/>
      <c r="R1190" s="5"/>
      <c r="S1190" s="5"/>
      <c r="T1190" s="5"/>
      <c r="U1190" s="5"/>
      <c r="V1190" s="5"/>
    </row>
    <row r="1191" spans="2:22" s="28" customFormat="1" x14ac:dyDescent="0.35">
      <c r="B1191" s="14"/>
      <c r="C1191" s="25"/>
      <c r="D1191" s="16"/>
      <c r="E1191" s="4"/>
      <c r="F1191" s="4"/>
      <c r="G1191" s="4"/>
      <c r="H1191" s="4"/>
      <c r="I1191" s="4"/>
      <c r="J1191" s="17"/>
      <c r="K1191" s="17"/>
      <c r="L1191" s="18"/>
      <c r="M1191" s="19"/>
      <c r="N1191" s="20"/>
      <c r="O1191" s="5"/>
      <c r="P1191" s="5"/>
      <c r="Q1191" s="5"/>
      <c r="R1191" s="5"/>
      <c r="S1191" s="5"/>
      <c r="T1191" s="5"/>
      <c r="U1191" s="5"/>
      <c r="V1191" s="5"/>
    </row>
    <row r="1192" spans="2:22" s="28" customFormat="1" x14ac:dyDescent="0.35">
      <c r="B1192" s="14"/>
      <c r="C1192" s="25" t="s">
        <v>56</v>
      </c>
      <c r="D1192" s="16"/>
      <c r="E1192" s="4"/>
      <c r="F1192" s="4"/>
      <c r="G1192" s="4"/>
      <c r="H1192" s="4"/>
      <c r="I1192" s="4"/>
      <c r="J1192" s="17"/>
      <c r="K1192" s="17"/>
      <c r="L1192" s="18"/>
      <c r="M1192" s="19"/>
      <c r="N1192" s="20"/>
      <c r="O1192" s="5"/>
      <c r="P1192" s="5"/>
      <c r="Q1192" s="5"/>
      <c r="R1192" s="5"/>
      <c r="S1192" s="5"/>
      <c r="T1192" s="5"/>
      <c r="U1192" s="5"/>
      <c r="V1192" s="5"/>
    </row>
    <row r="1193" spans="2:22" s="28" customFormat="1" x14ac:dyDescent="0.35">
      <c r="B1193" s="14"/>
      <c r="C1193" s="25" t="s">
        <v>58</v>
      </c>
      <c r="D1193" s="16" t="s">
        <v>57</v>
      </c>
      <c r="E1193" s="4"/>
      <c r="F1193" s="4"/>
      <c r="G1193" s="4"/>
      <c r="H1193" s="4"/>
      <c r="I1193" s="4"/>
      <c r="J1193" s="17"/>
      <c r="K1193" s="17"/>
      <c r="L1193" s="18"/>
      <c r="M1193" s="19"/>
      <c r="N1193" s="20"/>
      <c r="O1193" s="5"/>
      <c r="P1193" s="5"/>
      <c r="Q1193" s="5"/>
      <c r="R1193" s="5"/>
      <c r="S1193" s="5"/>
      <c r="T1193" s="5"/>
      <c r="U1193" s="5"/>
      <c r="V1193" s="5"/>
    </row>
    <row r="1194" spans="2:22" s="28" customFormat="1" x14ac:dyDescent="0.35">
      <c r="B1194" s="14"/>
      <c r="C1194" s="25"/>
      <c r="D1194" s="16"/>
      <c r="E1194" s="4"/>
      <c r="F1194" s="4"/>
      <c r="G1194" s="4"/>
      <c r="H1194" s="4"/>
      <c r="I1194" s="4"/>
      <c r="J1194" s="17"/>
      <c r="K1194" s="17"/>
      <c r="L1194" s="18"/>
      <c r="M1194" s="19"/>
      <c r="N1194" s="20"/>
      <c r="O1194" s="5"/>
      <c r="P1194" s="5"/>
      <c r="Q1194" s="5"/>
      <c r="R1194" s="5"/>
      <c r="S1194" s="5"/>
      <c r="T1194" s="5"/>
      <c r="U1194" s="5"/>
      <c r="V1194" s="5"/>
    </row>
    <row r="1195" spans="2:22" s="28" customFormat="1" x14ac:dyDescent="0.35">
      <c r="B1195" s="14">
        <v>92</v>
      </c>
      <c r="C1195" s="25" t="s">
        <v>380</v>
      </c>
      <c r="D1195" s="16"/>
      <c r="E1195" s="4">
        <v>0</v>
      </c>
      <c r="F1195" s="4"/>
      <c r="G1195" s="4"/>
      <c r="H1195" s="4"/>
      <c r="I1195" s="4"/>
      <c r="J1195" s="17"/>
      <c r="K1195" s="17"/>
      <c r="L1195" s="18"/>
      <c r="M1195" s="19"/>
      <c r="N1195" s="20"/>
      <c r="O1195" s="5"/>
      <c r="P1195" s="5"/>
      <c r="Q1195" s="5"/>
      <c r="R1195" s="5"/>
      <c r="S1195" s="5"/>
      <c r="T1195" s="5"/>
      <c r="U1195" s="5"/>
      <c r="V1195" s="5"/>
    </row>
    <row r="1196" spans="2:22" s="28" customFormat="1" x14ac:dyDescent="0.35">
      <c r="B1196" s="14"/>
      <c r="C1196" s="25"/>
      <c r="D1196" s="16"/>
      <c r="E1196" s="4"/>
      <c r="F1196" s="4"/>
      <c r="G1196" s="4"/>
      <c r="H1196" s="4"/>
      <c r="I1196" s="4"/>
      <c r="J1196" s="17"/>
      <c r="K1196" s="17"/>
      <c r="L1196" s="18"/>
      <c r="M1196" s="19"/>
      <c r="N1196" s="20"/>
      <c r="O1196" s="5"/>
      <c r="P1196" s="5"/>
      <c r="Q1196" s="5"/>
      <c r="R1196" s="5"/>
      <c r="S1196" s="5"/>
      <c r="T1196" s="5"/>
      <c r="U1196" s="5"/>
      <c r="V1196" s="5"/>
    </row>
    <row r="1197" spans="2:22" s="28" customFormat="1" x14ac:dyDescent="0.35">
      <c r="B1197" s="14"/>
      <c r="C1197" s="25" t="s">
        <v>56</v>
      </c>
      <c r="D1197" s="16"/>
      <c r="E1197" s="4"/>
      <c r="F1197" s="4"/>
      <c r="G1197" s="4"/>
      <c r="H1197" s="4"/>
      <c r="I1197" s="4"/>
      <c r="J1197" s="17"/>
      <c r="K1197" s="17"/>
      <c r="L1197" s="18"/>
      <c r="M1197" s="19"/>
      <c r="N1197" s="20"/>
      <c r="O1197" s="5"/>
      <c r="P1197" s="5"/>
      <c r="Q1197" s="5"/>
      <c r="R1197" s="5"/>
      <c r="S1197" s="5"/>
      <c r="T1197" s="5"/>
      <c r="U1197" s="5"/>
      <c r="V1197" s="5"/>
    </row>
    <row r="1198" spans="2:22" s="28" customFormat="1" x14ac:dyDescent="0.35">
      <c r="B1198" s="14"/>
      <c r="C1198" s="25" t="s">
        <v>58</v>
      </c>
      <c r="D1198" s="16" t="s">
        <v>57</v>
      </c>
      <c r="E1198" s="4"/>
      <c r="F1198" s="4"/>
      <c r="G1198" s="4"/>
      <c r="H1198" s="4"/>
      <c r="I1198" s="4"/>
      <c r="J1198" s="17"/>
      <c r="K1198" s="17"/>
      <c r="L1198" s="18"/>
      <c r="M1198" s="19"/>
      <c r="N1198" s="20"/>
      <c r="O1198" s="5"/>
      <c r="P1198" s="5"/>
      <c r="Q1198" s="5"/>
      <c r="R1198" s="5"/>
      <c r="S1198" s="5"/>
      <c r="T1198" s="5"/>
      <c r="U1198" s="5"/>
      <c r="V1198" s="5"/>
    </row>
    <row r="1199" spans="2:22" s="28" customFormat="1" x14ac:dyDescent="0.35">
      <c r="B1199" s="14"/>
      <c r="C1199" s="25"/>
      <c r="D1199" s="16"/>
      <c r="E1199" s="4"/>
      <c r="F1199" s="4"/>
      <c r="G1199" s="4"/>
      <c r="H1199" s="4"/>
      <c r="I1199" s="4"/>
      <c r="J1199" s="17"/>
      <c r="K1199" s="17"/>
      <c r="L1199" s="18"/>
      <c r="M1199" s="19"/>
      <c r="N1199" s="20"/>
      <c r="O1199" s="5"/>
      <c r="P1199" s="5"/>
      <c r="Q1199" s="5"/>
      <c r="R1199" s="5"/>
      <c r="S1199" s="5"/>
      <c r="T1199" s="5"/>
      <c r="U1199" s="5"/>
      <c r="V1199" s="5"/>
    </row>
    <row r="1200" spans="2:22" s="28" customFormat="1" x14ac:dyDescent="0.35">
      <c r="B1200" s="14">
        <v>93</v>
      </c>
      <c r="C1200" s="25" t="s">
        <v>381</v>
      </c>
      <c r="D1200" s="16"/>
      <c r="E1200" s="4">
        <v>0</v>
      </c>
      <c r="F1200" s="4"/>
      <c r="G1200" s="4"/>
      <c r="H1200" s="4"/>
      <c r="I1200" s="4"/>
      <c r="J1200" s="17"/>
      <c r="K1200" s="17"/>
      <c r="L1200" s="18"/>
      <c r="M1200" s="19"/>
      <c r="N1200" s="20"/>
      <c r="O1200" s="5"/>
      <c r="P1200" s="5"/>
      <c r="Q1200" s="5"/>
      <c r="R1200" s="5"/>
      <c r="S1200" s="5"/>
      <c r="T1200" s="5"/>
      <c r="U1200" s="5"/>
      <c r="V1200" s="5"/>
    </row>
    <row r="1201" spans="2:22" s="28" customFormat="1" x14ac:dyDescent="0.35">
      <c r="B1201" s="14"/>
      <c r="C1201" s="25"/>
      <c r="D1201" s="16"/>
      <c r="E1201" s="4"/>
      <c r="F1201" s="4"/>
      <c r="G1201" s="4"/>
      <c r="H1201" s="4"/>
      <c r="I1201" s="4"/>
      <c r="J1201" s="17"/>
      <c r="K1201" s="17"/>
      <c r="L1201" s="18"/>
      <c r="M1201" s="19"/>
      <c r="N1201" s="20"/>
      <c r="O1201" s="5"/>
      <c r="P1201" s="5"/>
      <c r="Q1201" s="5"/>
      <c r="R1201" s="5"/>
      <c r="S1201" s="5"/>
      <c r="T1201" s="5"/>
      <c r="U1201" s="5"/>
      <c r="V1201" s="5"/>
    </row>
    <row r="1202" spans="2:22" s="28" customFormat="1" x14ac:dyDescent="0.35">
      <c r="B1202" s="14"/>
      <c r="C1202" s="25" t="s">
        <v>56</v>
      </c>
      <c r="D1202" s="16"/>
      <c r="E1202" s="4"/>
      <c r="F1202" s="4"/>
      <c r="G1202" s="4"/>
      <c r="H1202" s="4"/>
      <c r="I1202" s="4"/>
      <c r="J1202" s="17"/>
      <c r="K1202" s="17"/>
      <c r="L1202" s="18"/>
      <c r="M1202" s="19"/>
      <c r="N1202" s="20"/>
      <c r="O1202" s="5"/>
      <c r="P1202" s="5"/>
      <c r="Q1202" s="5"/>
      <c r="R1202" s="5"/>
      <c r="S1202" s="5"/>
      <c r="T1202" s="5"/>
      <c r="U1202" s="5"/>
      <c r="V1202" s="5"/>
    </row>
    <row r="1203" spans="2:22" s="28" customFormat="1" x14ac:dyDescent="0.35">
      <c r="B1203" s="14"/>
      <c r="C1203" s="25" t="s">
        <v>58</v>
      </c>
      <c r="D1203" s="16"/>
      <c r="E1203" s="4"/>
      <c r="F1203" s="4"/>
      <c r="G1203" s="4"/>
      <c r="H1203" s="4"/>
      <c r="I1203" s="4"/>
      <c r="J1203" s="17"/>
      <c r="K1203" s="17"/>
      <c r="L1203" s="18"/>
      <c r="M1203" s="19"/>
      <c r="N1203" s="20"/>
      <c r="O1203" s="5"/>
      <c r="P1203" s="5"/>
      <c r="Q1203" s="5"/>
      <c r="R1203" s="5"/>
      <c r="S1203" s="5"/>
      <c r="T1203" s="5"/>
      <c r="U1203" s="5"/>
      <c r="V1203" s="5"/>
    </row>
    <row r="1204" spans="2:22" s="7" customFormat="1" x14ac:dyDescent="0.35">
      <c r="B1204" s="14"/>
      <c r="C1204" s="25"/>
      <c r="D1204" s="16" t="s">
        <v>57</v>
      </c>
      <c r="E1204" s="4"/>
      <c r="F1204" s="4"/>
      <c r="G1204" s="4"/>
      <c r="H1204" s="4"/>
      <c r="I1204" s="4"/>
      <c r="J1204" s="17"/>
      <c r="K1204" s="17"/>
      <c r="L1204" s="18"/>
      <c r="M1204" s="19"/>
      <c r="N1204" s="20"/>
      <c r="O1204" s="5"/>
      <c r="P1204" s="5"/>
      <c r="Q1204" s="5"/>
      <c r="R1204" s="5"/>
      <c r="S1204" s="5"/>
      <c r="T1204" s="5"/>
      <c r="U1204" s="5"/>
      <c r="V1204" s="5"/>
    </row>
    <row r="1205" spans="2:22" s="7" customFormat="1" x14ac:dyDescent="0.35">
      <c r="B1205" s="14">
        <v>94</v>
      </c>
      <c r="C1205" s="25" t="s">
        <v>382</v>
      </c>
      <c r="D1205" s="16"/>
      <c r="E1205" s="4">
        <v>1</v>
      </c>
      <c r="F1205" s="4"/>
      <c r="G1205" s="4"/>
      <c r="H1205" s="4"/>
      <c r="I1205" s="4"/>
      <c r="J1205" s="17"/>
      <c r="K1205" s="17"/>
      <c r="L1205" s="18"/>
      <c r="M1205" s="19"/>
      <c r="N1205" s="20"/>
      <c r="O1205" s="5"/>
      <c r="P1205" s="5"/>
      <c r="Q1205" s="5"/>
      <c r="R1205" s="5"/>
      <c r="S1205" s="5"/>
      <c r="T1205" s="5"/>
      <c r="U1205" s="5"/>
      <c r="V1205" s="5"/>
    </row>
    <row r="1206" spans="2:22" s="7" customFormat="1" x14ac:dyDescent="0.35">
      <c r="B1206" s="14"/>
      <c r="C1206" s="25"/>
      <c r="D1206" s="16"/>
      <c r="E1206" s="4"/>
      <c r="F1206" s="4"/>
      <c r="G1206" s="4"/>
      <c r="H1206" s="4"/>
      <c r="I1206" s="4"/>
      <c r="J1206" s="17"/>
      <c r="K1206" s="17"/>
      <c r="L1206" s="18"/>
      <c r="M1206" s="19"/>
      <c r="N1206" s="20"/>
      <c r="O1206" s="5"/>
      <c r="P1206" s="5"/>
      <c r="Q1206" s="5"/>
      <c r="R1206" s="5"/>
      <c r="S1206" s="5"/>
      <c r="T1206" s="5"/>
      <c r="U1206" s="5"/>
      <c r="V1206" s="5"/>
    </row>
    <row r="1207" spans="2:22" s="7" customFormat="1" x14ac:dyDescent="0.35">
      <c r="B1207" s="14"/>
      <c r="C1207" s="25" t="s">
        <v>56</v>
      </c>
      <c r="D1207" s="16"/>
      <c r="E1207" s="4"/>
      <c r="F1207" s="4"/>
      <c r="G1207" s="4"/>
      <c r="H1207" s="4"/>
      <c r="I1207" s="4"/>
      <c r="J1207" s="17"/>
      <c r="K1207" s="17"/>
      <c r="L1207" s="18"/>
      <c r="M1207" s="19"/>
      <c r="N1207" s="20"/>
      <c r="O1207" s="5"/>
      <c r="P1207" s="5"/>
      <c r="Q1207" s="5"/>
      <c r="R1207" s="5"/>
      <c r="S1207" s="5"/>
      <c r="T1207" s="5"/>
      <c r="U1207" s="5"/>
      <c r="V1207" s="5"/>
    </row>
    <row r="1208" spans="2:22" s="7" customFormat="1" x14ac:dyDescent="0.35">
      <c r="B1208" s="14"/>
      <c r="C1208" s="25" t="s">
        <v>58</v>
      </c>
      <c r="D1208" s="16"/>
      <c r="E1208" s="4"/>
      <c r="F1208" s="4"/>
      <c r="G1208" s="4"/>
      <c r="H1208" s="4"/>
      <c r="I1208" s="4"/>
      <c r="J1208" s="17"/>
      <c r="K1208" s="17"/>
      <c r="L1208" s="18"/>
      <c r="M1208" s="19"/>
      <c r="N1208" s="20"/>
      <c r="O1208" s="5"/>
      <c r="P1208" s="5"/>
      <c r="Q1208" s="5"/>
      <c r="R1208" s="5"/>
      <c r="S1208" s="5"/>
      <c r="T1208" s="5"/>
      <c r="U1208" s="5"/>
      <c r="V1208" s="5"/>
    </row>
    <row r="1209" spans="2:22" s="7" customFormat="1" x14ac:dyDescent="0.35">
      <c r="B1209" s="14"/>
      <c r="C1209" s="25"/>
      <c r="D1209" s="16" t="s">
        <v>57</v>
      </c>
      <c r="E1209" s="4"/>
      <c r="F1209" s="4"/>
      <c r="G1209" s="4"/>
      <c r="H1209" s="4"/>
      <c r="I1209" s="4"/>
      <c r="J1209" s="17"/>
      <c r="K1209" s="17"/>
      <c r="L1209" s="18"/>
      <c r="M1209" s="19"/>
      <c r="N1209" s="20"/>
      <c r="O1209" s="5"/>
      <c r="P1209" s="5"/>
      <c r="Q1209" s="5"/>
      <c r="R1209" s="5"/>
      <c r="S1209" s="5"/>
      <c r="T1209" s="5"/>
      <c r="U1209" s="5"/>
      <c r="V1209" s="5"/>
    </row>
    <row r="1210" spans="2:22" s="7" customFormat="1" x14ac:dyDescent="0.35">
      <c r="B1210" s="14">
        <v>95</v>
      </c>
      <c r="C1210" s="25" t="s">
        <v>383</v>
      </c>
      <c r="D1210" s="16"/>
      <c r="E1210" s="4">
        <v>0</v>
      </c>
      <c r="F1210" s="4"/>
      <c r="G1210" s="4"/>
      <c r="H1210" s="4"/>
      <c r="I1210" s="4"/>
      <c r="J1210" s="17"/>
      <c r="K1210" s="17"/>
      <c r="L1210" s="18"/>
      <c r="M1210" s="19"/>
      <c r="N1210" s="20"/>
      <c r="O1210" s="5"/>
      <c r="P1210" s="5"/>
      <c r="Q1210" s="5"/>
      <c r="R1210" s="5"/>
      <c r="S1210" s="5"/>
      <c r="T1210" s="5"/>
      <c r="U1210" s="5"/>
      <c r="V1210" s="5"/>
    </row>
    <row r="1211" spans="2:22" s="7" customFormat="1" x14ac:dyDescent="0.35">
      <c r="B1211" s="14"/>
      <c r="C1211" s="25"/>
      <c r="D1211" s="16"/>
      <c r="E1211" s="4"/>
      <c r="F1211" s="4"/>
      <c r="G1211" s="4"/>
      <c r="H1211" s="4"/>
      <c r="I1211" s="4"/>
      <c r="J1211" s="17"/>
      <c r="K1211" s="17"/>
      <c r="L1211" s="18"/>
      <c r="M1211" s="19"/>
      <c r="N1211" s="20"/>
      <c r="O1211" s="5"/>
      <c r="P1211" s="5"/>
      <c r="Q1211" s="5"/>
      <c r="R1211" s="5"/>
      <c r="S1211" s="5"/>
      <c r="T1211" s="5"/>
      <c r="U1211" s="5"/>
      <c r="V1211" s="5"/>
    </row>
    <row r="1212" spans="2:22" s="7" customFormat="1" x14ac:dyDescent="0.35">
      <c r="B1212" s="14"/>
      <c r="C1212" s="25" t="s">
        <v>56</v>
      </c>
      <c r="D1212" s="16"/>
      <c r="E1212" s="4"/>
      <c r="F1212" s="4"/>
      <c r="G1212" s="4"/>
      <c r="H1212" s="4"/>
      <c r="I1212" s="4"/>
      <c r="J1212" s="17"/>
      <c r="K1212" s="17"/>
      <c r="L1212" s="18"/>
      <c r="M1212" s="19"/>
      <c r="N1212" s="20"/>
      <c r="O1212" s="5"/>
      <c r="P1212" s="5"/>
      <c r="Q1212" s="5"/>
      <c r="R1212" s="5"/>
      <c r="S1212" s="5"/>
      <c r="T1212" s="5"/>
      <c r="U1212" s="5"/>
      <c r="V1212" s="5"/>
    </row>
    <row r="1213" spans="2:22" s="7" customFormat="1" x14ac:dyDescent="0.35">
      <c r="B1213" s="14"/>
      <c r="C1213" s="25" t="s">
        <v>58</v>
      </c>
      <c r="D1213" s="16"/>
      <c r="E1213" s="4"/>
      <c r="F1213" s="4"/>
      <c r="G1213" s="4"/>
      <c r="H1213" s="4"/>
      <c r="I1213" s="4"/>
      <c r="J1213" s="17"/>
      <c r="K1213" s="17"/>
      <c r="L1213" s="18"/>
      <c r="M1213" s="19"/>
      <c r="N1213" s="20"/>
      <c r="O1213" s="5"/>
      <c r="P1213" s="5"/>
      <c r="Q1213" s="5"/>
      <c r="R1213" s="5"/>
      <c r="S1213" s="5"/>
      <c r="T1213" s="5"/>
      <c r="U1213" s="5"/>
      <c r="V1213" s="5"/>
    </row>
    <row r="1214" spans="2:22" s="28" customFormat="1" x14ac:dyDescent="0.35">
      <c r="B1214" s="14"/>
      <c r="C1214" s="25"/>
      <c r="D1214" s="16" t="s">
        <v>57</v>
      </c>
      <c r="E1214" s="4"/>
      <c r="F1214" s="4"/>
      <c r="G1214" s="4"/>
      <c r="H1214" s="4"/>
      <c r="I1214" s="4"/>
      <c r="J1214" s="17"/>
      <c r="K1214" s="17"/>
      <c r="L1214" s="18"/>
      <c r="M1214" s="19"/>
      <c r="N1214" s="20"/>
      <c r="O1214" s="5"/>
      <c r="P1214" s="5"/>
      <c r="Q1214" s="5"/>
      <c r="R1214" s="5"/>
      <c r="S1214" s="5"/>
      <c r="T1214" s="5"/>
      <c r="U1214" s="5"/>
      <c r="V1214" s="5"/>
    </row>
    <row r="1215" spans="2:22" s="28" customFormat="1" x14ac:dyDescent="0.35">
      <c r="B1215" s="14">
        <v>96</v>
      </c>
      <c r="C1215" s="25" t="s">
        <v>384</v>
      </c>
      <c r="D1215" s="16"/>
      <c r="E1215" s="4">
        <v>0</v>
      </c>
      <c r="F1215" s="4"/>
      <c r="G1215" s="4"/>
      <c r="H1215" s="4"/>
      <c r="I1215" s="4"/>
      <c r="J1215" s="17"/>
      <c r="K1215" s="17"/>
      <c r="L1215" s="18"/>
      <c r="M1215" s="19"/>
      <c r="N1215" s="20"/>
      <c r="O1215" s="5"/>
      <c r="P1215" s="5"/>
      <c r="Q1215" s="5"/>
      <c r="R1215" s="5"/>
      <c r="S1215" s="5"/>
      <c r="T1215" s="5"/>
      <c r="U1215" s="5"/>
      <c r="V1215" s="5"/>
    </row>
    <row r="1216" spans="2:22" s="28" customFormat="1" x14ac:dyDescent="0.35">
      <c r="B1216" s="14"/>
      <c r="C1216" s="25"/>
      <c r="D1216" s="16"/>
      <c r="E1216" s="4"/>
      <c r="F1216" s="4"/>
      <c r="G1216" s="4"/>
      <c r="H1216" s="4"/>
      <c r="I1216" s="4"/>
      <c r="J1216" s="17"/>
      <c r="K1216" s="17"/>
      <c r="L1216" s="18"/>
      <c r="M1216" s="19"/>
      <c r="N1216" s="20"/>
      <c r="O1216" s="5"/>
      <c r="P1216" s="5"/>
      <c r="Q1216" s="5"/>
      <c r="R1216" s="5"/>
      <c r="S1216" s="5"/>
      <c r="T1216" s="5"/>
      <c r="U1216" s="5"/>
      <c r="V1216" s="5"/>
    </row>
    <row r="1217" spans="2:22" s="28" customFormat="1" x14ac:dyDescent="0.35">
      <c r="B1217" s="14"/>
      <c r="C1217" s="25" t="s">
        <v>56</v>
      </c>
      <c r="D1217" s="16"/>
      <c r="E1217" s="4"/>
      <c r="F1217" s="4"/>
      <c r="G1217" s="4"/>
      <c r="H1217" s="4"/>
      <c r="I1217" s="4"/>
      <c r="J1217" s="17"/>
      <c r="K1217" s="17"/>
      <c r="L1217" s="18"/>
      <c r="M1217" s="19"/>
      <c r="N1217" s="20"/>
      <c r="O1217" s="5"/>
      <c r="P1217" s="5"/>
      <c r="Q1217" s="5"/>
      <c r="R1217" s="5"/>
      <c r="S1217" s="5"/>
      <c r="T1217" s="5"/>
      <c r="U1217" s="5"/>
      <c r="V1217" s="5"/>
    </row>
    <row r="1218" spans="2:22" s="28" customFormat="1" x14ac:dyDescent="0.35">
      <c r="B1218" s="14"/>
      <c r="C1218" s="25" t="s">
        <v>58</v>
      </c>
      <c r="D1218" s="16"/>
      <c r="E1218" s="4"/>
      <c r="F1218" s="4"/>
      <c r="G1218" s="4"/>
      <c r="H1218" s="4"/>
      <c r="I1218" s="4"/>
      <c r="J1218" s="17"/>
      <c r="K1218" s="17"/>
      <c r="L1218" s="18"/>
      <c r="M1218" s="19"/>
      <c r="N1218" s="20"/>
      <c r="O1218" s="5"/>
      <c r="P1218" s="5"/>
      <c r="Q1218" s="5"/>
      <c r="R1218" s="5"/>
      <c r="S1218" s="5"/>
      <c r="T1218" s="5"/>
      <c r="U1218" s="5"/>
      <c r="V1218" s="5"/>
    </row>
    <row r="1219" spans="2:22" s="28" customFormat="1" x14ac:dyDescent="0.35">
      <c r="B1219" s="14"/>
      <c r="C1219" s="25"/>
      <c r="D1219" s="16" t="s">
        <v>57</v>
      </c>
      <c r="E1219" s="4"/>
      <c r="F1219" s="4"/>
      <c r="G1219" s="4"/>
      <c r="H1219" s="4"/>
      <c r="I1219" s="4"/>
      <c r="J1219" s="17"/>
      <c r="K1219" s="17"/>
      <c r="L1219" s="18"/>
      <c r="M1219" s="19"/>
      <c r="N1219" s="20"/>
      <c r="O1219" s="5"/>
      <c r="P1219" s="5"/>
      <c r="Q1219" s="5"/>
      <c r="R1219" s="5"/>
      <c r="S1219" s="5"/>
      <c r="T1219" s="5"/>
      <c r="U1219" s="5"/>
      <c r="V1219" s="5"/>
    </row>
    <row r="1220" spans="2:22" s="28" customFormat="1" x14ac:dyDescent="0.35">
      <c r="B1220" s="14">
        <v>97</v>
      </c>
      <c r="C1220" s="25" t="s">
        <v>385</v>
      </c>
      <c r="D1220" s="16"/>
      <c r="E1220" s="4">
        <v>0</v>
      </c>
      <c r="F1220" s="4"/>
      <c r="G1220" s="4"/>
      <c r="H1220" s="4"/>
      <c r="I1220" s="4"/>
      <c r="J1220" s="17"/>
      <c r="K1220" s="17"/>
      <c r="L1220" s="18"/>
      <c r="M1220" s="19"/>
      <c r="N1220" s="20"/>
      <c r="O1220" s="5"/>
      <c r="P1220" s="5"/>
      <c r="Q1220" s="5"/>
      <c r="R1220" s="5"/>
      <c r="S1220" s="5"/>
      <c r="T1220" s="5"/>
      <c r="U1220" s="5"/>
      <c r="V1220" s="5"/>
    </row>
    <row r="1221" spans="2:22" s="28" customFormat="1" x14ac:dyDescent="0.35">
      <c r="B1221" s="14"/>
      <c r="C1221" s="25"/>
      <c r="D1221" s="16"/>
      <c r="E1221" s="4"/>
      <c r="F1221" s="4"/>
      <c r="G1221" s="4"/>
      <c r="H1221" s="4"/>
      <c r="I1221" s="4"/>
      <c r="J1221" s="17"/>
      <c r="K1221" s="17"/>
      <c r="L1221" s="18"/>
      <c r="M1221" s="19"/>
      <c r="N1221" s="20"/>
      <c r="O1221" s="5"/>
      <c r="P1221" s="5"/>
      <c r="Q1221" s="5"/>
      <c r="R1221" s="5"/>
      <c r="S1221" s="5"/>
      <c r="T1221" s="5"/>
      <c r="U1221" s="5"/>
      <c r="V1221" s="5"/>
    </row>
    <row r="1222" spans="2:22" s="28" customFormat="1" x14ac:dyDescent="0.35">
      <c r="B1222" s="14"/>
      <c r="C1222" s="25" t="s">
        <v>56</v>
      </c>
      <c r="D1222" s="16"/>
      <c r="E1222" s="4"/>
      <c r="F1222" s="4"/>
      <c r="G1222" s="4"/>
      <c r="H1222" s="4"/>
      <c r="I1222" s="4"/>
      <c r="J1222" s="17"/>
      <c r="K1222" s="17"/>
      <c r="L1222" s="18"/>
      <c r="M1222" s="19"/>
      <c r="N1222" s="20"/>
      <c r="O1222" s="5"/>
      <c r="P1222" s="5"/>
      <c r="Q1222" s="5"/>
      <c r="R1222" s="5"/>
      <c r="S1222" s="5"/>
      <c r="T1222" s="5"/>
      <c r="U1222" s="5"/>
      <c r="V1222" s="5"/>
    </row>
    <row r="1223" spans="2:22" s="28" customFormat="1" x14ac:dyDescent="0.35">
      <c r="B1223" s="14"/>
      <c r="C1223" s="25" t="s">
        <v>58</v>
      </c>
      <c r="D1223" s="16"/>
      <c r="E1223" s="4"/>
      <c r="F1223" s="4"/>
      <c r="G1223" s="4"/>
      <c r="H1223" s="4"/>
      <c r="I1223" s="4"/>
      <c r="J1223" s="17"/>
      <c r="K1223" s="17"/>
      <c r="L1223" s="18"/>
      <c r="M1223" s="19"/>
      <c r="N1223" s="20"/>
      <c r="O1223" s="5"/>
      <c r="P1223" s="5"/>
      <c r="Q1223" s="5"/>
      <c r="R1223" s="5"/>
      <c r="S1223" s="5"/>
      <c r="T1223" s="5"/>
      <c r="U1223" s="5"/>
      <c r="V1223" s="5"/>
    </row>
    <row r="1224" spans="2:22" s="28" customFormat="1" x14ac:dyDescent="0.35">
      <c r="B1224" s="14"/>
      <c r="C1224" s="25"/>
      <c r="D1224" s="16" t="s">
        <v>57</v>
      </c>
      <c r="E1224" s="4"/>
      <c r="F1224" s="4"/>
      <c r="G1224" s="4"/>
      <c r="H1224" s="4"/>
      <c r="I1224" s="4"/>
      <c r="J1224" s="17"/>
      <c r="K1224" s="17"/>
      <c r="L1224" s="18"/>
      <c r="M1224" s="19"/>
      <c r="N1224" s="20"/>
      <c r="O1224" s="5"/>
      <c r="P1224" s="5"/>
      <c r="Q1224" s="5"/>
      <c r="R1224" s="5"/>
      <c r="S1224" s="5"/>
      <c r="T1224" s="5"/>
      <c r="U1224" s="5"/>
      <c r="V1224" s="5"/>
    </row>
    <row r="1225" spans="2:22" s="28" customFormat="1" x14ac:dyDescent="0.35">
      <c r="B1225" s="14">
        <v>98</v>
      </c>
      <c r="C1225" s="25" t="s">
        <v>386</v>
      </c>
      <c r="D1225" s="16"/>
      <c r="E1225" s="4">
        <v>0</v>
      </c>
      <c r="F1225" s="4"/>
      <c r="G1225" s="4"/>
      <c r="H1225" s="4"/>
      <c r="I1225" s="4"/>
      <c r="J1225" s="17"/>
      <c r="K1225" s="17"/>
      <c r="L1225" s="18"/>
      <c r="M1225" s="19"/>
      <c r="N1225" s="20"/>
      <c r="O1225" s="5"/>
      <c r="P1225" s="5"/>
      <c r="Q1225" s="5"/>
      <c r="R1225" s="5"/>
      <c r="S1225" s="5"/>
      <c r="T1225" s="5"/>
      <c r="U1225" s="5"/>
      <c r="V1225" s="5"/>
    </row>
    <row r="1226" spans="2:22" s="28" customFormat="1" x14ac:dyDescent="0.35">
      <c r="B1226" s="14"/>
      <c r="C1226" s="25"/>
      <c r="D1226" s="16"/>
      <c r="E1226" s="4"/>
      <c r="F1226" s="4"/>
      <c r="G1226" s="4"/>
      <c r="H1226" s="4"/>
      <c r="I1226" s="4"/>
      <c r="J1226" s="17"/>
      <c r="K1226" s="17"/>
      <c r="L1226" s="18"/>
      <c r="M1226" s="19"/>
      <c r="N1226" s="20"/>
      <c r="O1226" s="5"/>
      <c r="P1226" s="5"/>
      <c r="Q1226" s="5"/>
      <c r="R1226" s="5"/>
      <c r="S1226" s="5"/>
      <c r="T1226" s="5"/>
      <c r="U1226" s="5"/>
      <c r="V1226" s="5"/>
    </row>
    <row r="1227" spans="2:22" s="28" customFormat="1" x14ac:dyDescent="0.35">
      <c r="B1227" s="14"/>
      <c r="C1227" s="25" t="s">
        <v>56</v>
      </c>
      <c r="D1227" s="16"/>
      <c r="E1227" s="4"/>
      <c r="F1227" s="4"/>
      <c r="G1227" s="4"/>
      <c r="H1227" s="4"/>
      <c r="I1227" s="4"/>
      <c r="J1227" s="17"/>
      <c r="K1227" s="17"/>
      <c r="L1227" s="18"/>
      <c r="M1227" s="19"/>
      <c r="N1227" s="20"/>
      <c r="O1227" s="5"/>
      <c r="P1227" s="5"/>
      <c r="Q1227" s="5"/>
      <c r="R1227" s="5"/>
      <c r="S1227" s="5"/>
      <c r="T1227" s="5"/>
      <c r="U1227" s="5"/>
      <c r="V1227" s="5"/>
    </row>
    <row r="1228" spans="2:22" s="28" customFormat="1" x14ac:dyDescent="0.35">
      <c r="B1228" s="14"/>
      <c r="C1228" s="25" t="s">
        <v>58</v>
      </c>
      <c r="D1228" s="16"/>
      <c r="E1228" s="4"/>
      <c r="F1228" s="4"/>
      <c r="G1228" s="4"/>
      <c r="H1228" s="4"/>
      <c r="I1228" s="4"/>
      <c r="J1228" s="17"/>
      <c r="K1228" s="17"/>
      <c r="L1228" s="18"/>
      <c r="M1228" s="19"/>
      <c r="N1228" s="20"/>
      <c r="O1228" s="5"/>
      <c r="P1228" s="5"/>
      <c r="Q1228" s="5"/>
      <c r="R1228" s="5"/>
      <c r="S1228" s="5"/>
      <c r="T1228" s="5"/>
      <c r="U1228" s="5"/>
      <c r="V1228" s="5"/>
    </row>
    <row r="1229" spans="2:22" s="28" customFormat="1" x14ac:dyDescent="0.35">
      <c r="B1229" s="14"/>
      <c r="C1229" s="25"/>
      <c r="D1229" s="16" t="s">
        <v>57</v>
      </c>
      <c r="E1229" s="4"/>
      <c r="F1229" s="4"/>
      <c r="G1229" s="4"/>
      <c r="H1229" s="4"/>
      <c r="I1229" s="4"/>
      <c r="J1229" s="17"/>
      <c r="K1229" s="17"/>
      <c r="L1229" s="18"/>
      <c r="M1229" s="19"/>
      <c r="N1229" s="20"/>
      <c r="O1229" s="5"/>
      <c r="P1229" s="5"/>
      <c r="Q1229" s="5"/>
      <c r="R1229" s="5"/>
      <c r="S1229" s="5"/>
      <c r="T1229" s="5"/>
      <c r="U1229" s="5"/>
      <c r="V1229" s="5"/>
    </row>
    <row r="1230" spans="2:22" s="28" customFormat="1" x14ac:dyDescent="0.35">
      <c r="B1230" s="14">
        <v>99</v>
      </c>
      <c r="C1230" s="25" t="s">
        <v>387</v>
      </c>
      <c r="D1230" s="16"/>
      <c r="E1230" s="4">
        <v>0</v>
      </c>
      <c r="F1230" s="4"/>
      <c r="G1230" s="4"/>
      <c r="H1230" s="4"/>
      <c r="I1230" s="4"/>
      <c r="J1230" s="17"/>
      <c r="K1230" s="17"/>
      <c r="L1230" s="18"/>
      <c r="M1230" s="19"/>
      <c r="N1230" s="20"/>
      <c r="O1230" s="5"/>
      <c r="P1230" s="5"/>
      <c r="Q1230" s="5"/>
      <c r="R1230" s="5"/>
      <c r="S1230" s="5"/>
      <c r="T1230" s="5"/>
      <c r="U1230" s="5"/>
      <c r="V1230" s="5"/>
    </row>
    <row r="1231" spans="2:22" s="28" customFormat="1" x14ac:dyDescent="0.35">
      <c r="B1231" s="14"/>
      <c r="C1231" s="25"/>
      <c r="D1231" s="16"/>
      <c r="E1231" s="4"/>
      <c r="F1231" s="4"/>
      <c r="G1231" s="4"/>
      <c r="H1231" s="4"/>
      <c r="I1231" s="4"/>
      <c r="J1231" s="17"/>
      <c r="K1231" s="17"/>
      <c r="L1231" s="18"/>
      <c r="M1231" s="19"/>
      <c r="N1231" s="20"/>
      <c r="O1231" s="5"/>
      <c r="P1231" s="5"/>
      <c r="Q1231" s="5"/>
      <c r="R1231" s="5"/>
      <c r="S1231" s="5"/>
      <c r="T1231" s="5"/>
      <c r="U1231" s="5"/>
      <c r="V1231" s="5"/>
    </row>
    <row r="1232" spans="2:22" s="28" customFormat="1" x14ac:dyDescent="0.35">
      <c r="B1232" s="14"/>
      <c r="C1232" s="25" t="s">
        <v>56</v>
      </c>
      <c r="D1232" s="16"/>
      <c r="E1232" s="4"/>
      <c r="F1232" s="4"/>
      <c r="G1232" s="4"/>
      <c r="H1232" s="4"/>
      <c r="I1232" s="4"/>
      <c r="J1232" s="17"/>
      <c r="K1232" s="17"/>
      <c r="L1232" s="18"/>
      <c r="M1232" s="19"/>
      <c r="N1232" s="20"/>
      <c r="O1232" s="5"/>
      <c r="P1232" s="5"/>
      <c r="Q1232" s="5"/>
      <c r="R1232" s="5"/>
      <c r="S1232" s="5"/>
      <c r="T1232" s="5"/>
      <c r="U1232" s="5"/>
      <c r="V1232" s="5"/>
    </row>
    <row r="1233" spans="2:22" s="28" customFormat="1" x14ac:dyDescent="0.35">
      <c r="B1233" s="14"/>
      <c r="C1233" s="25" t="s">
        <v>58</v>
      </c>
      <c r="D1233" s="16" t="s">
        <v>57</v>
      </c>
      <c r="E1233" s="4"/>
      <c r="F1233" s="4"/>
      <c r="G1233" s="4"/>
      <c r="H1233" s="4"/>
      <c r="I1233" s="4"/>
      <c r="J1233" s="17"/>
      <c r="K1233" s="17"/>
      <c r="L1233" s="18"/>
      <c r="M1233" s="19"/>
      <c r="N1233" s="20"/>
      <c r="O1233" s="5"/>
      <c r="P1233" s="5"/>
      <c r="Q1233" s="5"/>
      <c r="R1233" s="5"/>
      <c r="S1233" s="5"/>
      <c r="T1233" s="5"/>
      <c r="U1233" s="5"/>
      <c r="V1233" s="5"/>
    </row>
    <row r="1234" spans="2:22" s="28" customFormat="1" x14ac:dyDescent="0.35">
      <c r="B1234" s="14"/>
      <c r="C1234" s="25"/>
      <c r="D1234" s="16"/>
      <c r="E1234" s="4"/>
      <c r="F1234" s="4"/>
      <c r="G1234" s="4"/>
      <c r="H1234" s="4"/>
      <c r="I1234" s="4"/>
      <c r="J1234" s="17"/>
      <c r="K1234" s="17"/>
      <c r="L1234" s="18"/>
      <c r="M1234" s="19"/>
      <c r="N1234" s="20"/>
      <c r="O1234" s="5"/>
      <c r="P1234" s="5"/>
      <c r="Q1234" s="5"/>
      <c r="R1234" s="5"/>
      <c r="S1234" s="5"/>
      <c r="T1234" s="5"/>
      <c r="U1234" s="5"/>
      <c r="V1234" s="5"/>
    </row>
    <row r="1235" spans="2:22" s="28" customFormat="1" ht="18" x14ac:dyDescent="0.4">
      <c r="B1235" s="14"/>
      <c r="C1235" s="24" t="s">
        <v>388</v>
      </c>
      <c r="D1235" s="16"/>
      <c r="E1235" s="4">
        <v>0</v>
      </c>
      <c r="F1235" s="4"/>
      <c r="G1235" s="4"/>
      <c r="H1235" s="4"/>
      <c r="I1235" s="4"/>
      <c r="J1235" s="17"/>
      <c r="K1235" s="17"/>
      <c r="L1235" s="18"/>
      <c r="M1235" s="19"/>
      <c r="N1235" s="20"/>
      <c r="O1235" s="5"/>
      <c r="P1235" s="5"/>
      <c r="Q1235" s="5"/>
      <c r="R1235" s="5"/>
      <c r="S1235" s="5"/>
      <c r="T1235" s="5"/>
      <c r="U1235" s="5"/>
      <c r="V1235" s="5"/>
    </row>
    <row r="1236" spans="2:22" s="28" customFormat="1" x14ac:dyDescent="0.35">
      <c r="B1236" s="14"/>
      <c r="C1236" s="25"/>
      <c r="D1236" s="16"/>
      <c r="E1236" s="4"/>
      <c r="F1236" s="4"/>
      <c r="G1236" s="4"/>
      <c r="H1236" s="4"/>
      <c r="I1236" s="4"/>
      <c r="J1236" s="17"/>
      <c r="K1236" s="17"/>
      <c r="L1236" s="18"/>
      <c r="M1236" s="19"/>
      <c r="N1236" s="20"/>
      <c r="O1236" s="5"/>
      <c r="P1236" s="5"/>
      <c r="Q1236" s="5"/>
      <c r="R1236" s="5"/>
      <c r="S1236" s="5"/>
      <c r="T1236" s="5"/>
      <c r="U1236" s="5"/>
      <c r="V1236" s="5"/>
    </row>
    <row r="1237" spans="2:22" s="28" customFormat="1" x14ac:dyDescent="0.35">
      <c r="B1237" s="14">
        <v>100</v>
      </c>
      <c r="C1237" s="25" t="s">
        <v>389</v>
      </c>
      <c r="D1237" s="16"/>
      <c r="E1237" s="4">
        <v>0</v>
      </c>
      <c r="F1237" s="4"/>
      <c r="G1237" s="4"/>
      <c r="H1237" s="4"/>
      <c r="I1237" s="4"/>
      <c r="J1237" s="17"/>
      <c r="K1237" s="17"/>
      <c r="L1237" s="18"/>
      <c r="M1237" s="19"/>
      <c r="N1237" s="20"/>
      <c r="O1237" s="5"/>
      <c r="P1237" s="5"/>
      <c r="Q1237" s="5"/>
      <c r="R1237" s="5"/>
      <c r="S1237" s="5"/>
      <c r="T1237" s="5"/>
      <c r="U1237" s="5"/>
      <c r="V1237" s="5"/>
    </row>
    <row r="1238" spans="2:22" s="28" customFormat="1" x14ac:dyDescent="0.35">
      <c r="B1238" s="14"/>
      <c r="C1238" s="25"/>
      <c r="D1238" s="16"/>
      <c r="E1238" s="4"/>
      <c r="F1238" s="4"/>
      <c r="G1238" s="4"/>
      <c r="H1238" s="4"/>
      <c r="I1238" s="4"/>
      <c r="J1238" s="17"/>
      <c r="K1238" s="17"/>
      <c r="L1238" s="18"/>
      <c r="M1238" s="19"/>
      <c r="N1238" s="20"/>
      <c r="O1238" s="5"/>
      <c r="P1238" s="5"/>
      <c r="Q1238" s="5"/>
      <c r="R1238" s="5"/>
      <c r="S1238" s="5"/>
      <c r="T1238" s="5"/>
      <c r="U1238" s="5"/>
      <c r="V1238" s="5"/>
    </row>
    <row r="1239" spans="2:22" s="28" customFormat="1" x14ac:dyDescent="0.35">
      <c r="B1239" s="14"/>
      <c r="C1239" s="25" t="s">
        <v>56</v>
      </c>
      <c r="D1239" s="16"/>
      <c r="E1239" s="4"/>
      <c r="F1239" s="4"/>
      <c r="G1239" s="4"/>
      <c r="H1239" s="4"/>
      <c r="I1239" s="4"/>
      <c r="J1239" s="17"/>
      <c r="K1239" s="17"/>
      <c r="L1239" s="18"/>
      <c r="M1239" s="19"/>
      <c r="N1239" s="20"/>
      <c r="O1239" s="5"/>
      <c r="P1239" s="5"/>
      <c r="Q1239" s="5"/>
      <c r="R1239" s="5"/>
      <c r="S1239" s="5"/>
      <c r="T1239" s="5"/>
      <c r="U1239" s="5"/>
      <c r="V1239" s="5"/>
    </row>
    <row r="1240" spans="2:22" s="28" customFormat="1" x14ac:dyDescent="0.35">
      <c r="B1240" s="14"/>
      <c r="C1240" s="25" t="s">
        <v>58</v>
      </c>
      <c r="D1240" s="16" t="s">
        <v>57</v>
      </c>
      <c r="E1240" s="4"/>
      <c r="F1240" s="4"/>
      <c r="G1240" s="4"/>
      <c r="H1240" s="4"/>
      <c r="I1240" s="4"/>
      <c r="J1240" s="17"/>
      <c r="K1240" s="17"/>
      <c r="L1240" s="18"/>
      <c r="M1240" s="19"/>
      <c r="N1240" s="20"/>
      <c r="O1240" s="5"/>
      <c r="P1240" s="5"/>
      <c r="Q1240" s="5"/>
      <c r="R1240" s="5"/>
      <c r="S1240" s="5"/>
      <c r="T1240" s="5"/>
      <c r="U1240" s="5"/>
      <c r="V1240" s="5"/>
    </row>
    <row r="1241" spans="2:22" s="28" customFormat="1" x14ac:dyDescent="0.35">
      <c r="B1241" s="14"/>
      <c r="C1241" s="25"/>
      <c r="D1241" s="16"/>
      <c r="E1241" s="4"/>
      <c r="F1241" s="4"/>
      <c r="G1241" s="4"/>
      <c r="H1241" s="4"/>
      <c r="I1241" s="4"/>
      <c r="J1241" s="17"/>
      <c r="K1241" s="17"/>
      <c r="L1241" s="18"/>
      <c r="M1241" s="19"/>
      <c r="N1241" s="20"/>
      <c r="O1241" s="5"/>
      <c r="P1241" s="5"/>
      <c r="Q1241" s="5"/>
      <c r="R1241" s="5"/>
      <c r="S1241" s="5"/>
      <c r="T1241" s="5"/>
      <c r="U1241" s="5"/>
      <c r="V1241" s="5"/>
    </row>
    <row r="1242" spans="2:22" s="28" customFormat="1" ht="87.5" x14ac:dyDescent="0.35">
      <c r="B1242" s="14"/>
      <c r="C1242" s="25" t="s">
        <v>390</v>
      </c>
      <c r="D1242" s="16"/>
      <c r="E1242" s="4">
        <v>0</v>
      </c>
      <c r="F1242" s="4"/>
      <c r="G1242" s="4"/>
      <c r="H1242" s="4"/>
      <c r="I1242" s="4"/>
      <c r="J1242" s="17"/>
      <c r="K1242" s="17"/>
      <c r="L1242" s="18"/>
      <c r="M1242" s="19"/>
      <c r="N1242" s="20"/>
      <c r="O1242" s="5"/>
      <c r="P1242" s="5"/>
      <c r="Q1242" s="5"/>
      <c r="R1242" s="5"/>
      <c r="S1242" s="5"/>
      <c r="T1242" s="5"/>
      <c r="U1242" s="5"/>
      <c r="V1242" s="5"/>
    </row>
    <row r="1243" spans="2:22" s="28" customFormat="1" x14ac:dyDescent="0.35">
      <c r="B1243" s="14"/>
      <c r="C1243" s="25"/>
      <c r="D1243" s="16"/>
      <c r="E1243" s="4"/>
      <c r="F1243" s="4"/>
      <c r="G1243" s="4"/>
      <c r="H1243" s="4"/>
      <c r="I1243" s="4"/>
      <c r="J1243" s="17"/>
      <c r="K1243" s="17"/>
      <c r="L1243" s="18"/>
      <c r="M1243" s="19"/>
      <c r="N1243" s="20"/>
      <c r="O1243" s="5"/>
      <c r="P1243" s="5"/>
      <c r="Q1243" s="5"/>
      <c r="R1243" s="5"/>
      <c r="S1243" s="5"/>
      <c r="T1243" s="5"/>
      <c r="U1243" s="5"/>
      <c r="V1243" s="5"/>
    </row>
    <row r="1244" spans="2:22" s="28" customFormat="1" x14ac:dyDescent="0.35">
      <c r="B1244" s="14"/>
      <c r="C1244" s="25"/>
      <c r="D1244" s="16"/>
      <c r="E1244" s="4"/>
      <c r="F1244" s="4"/>
      <c r="G1244" s="4"/>
      <c r="H1244" s="4"/>
      <c r="I1244" s="4"/>
      <c r="J1244" s="17"/>
      <c r="K1244" s="17"/>
      <c r="L1244" s="18"/>
      <c r="M1244" s="19"/>
      <c r="N1244" s="20"/>
      <c r="O1244" s="5"/>
      <c r="P1244" s="5"/>
      <c r="Q1244" s="5"/>
      <c r="R1244" s="5"/>
      <c r="S1244" s="5"/>
      <c r="T1244" s="5"/>
      <c r="U1244" s="5"/>
      <c r="V1244" s="5"/>
    </row>
    <row r="1245" spans="2:22" s="28" customFormat="1" x14ac:dyDescent="0.35">
      <c r="B1245" s="14"/>
      <c r="C1245" s="25"/>
      <c r="D1245" s="16"/>
      <c r="E1245" s="4"/>
      <c r="F1245" s="4"/>
      <c r="G1245" s="4"/>
      <c r="H1245" s="4"/>
      <c r="I1245" s="4"/>
      <c r="J1245" s="17"/>
      <c r="K1245" s="17"/>
      <c r="L1245" s="18"/>
      <c r="M1245" s="19"/>
      <c r="N1245" s="20"/>
      <c r="O1245" s="5"/>
      <c r="P1245" s="5"/>
      <c r="Q1245" s="5"/>
      <c r="R1245" s="5"/>
      <c r="S1245" s="5"/>
      <c r="T1245" s="5"/>
      <c r="U1245" s="5"/>
      <c r="V1245" s="5"/>
    </row>
    <row r="1246" spans="2:22" s="28" customFormat="1" x14ac:dyDescent="0.35">
      <c r="B1246" s="14"/>
      <c r="C1246" s="25"/>
      <c r="D1246" s="16"/>
      <c r="E1246" s="4"/>
      <c r="F1246" s="4"/>
      <c r="G1246" s="4"/>
      <c r="H1246" s="4"/>
      <c r="I1246" s="4"/>
      <c r="J1246" s="17"/>
      <c r="K1246" s="17"/>
      <c r="L1246" s="18"/>
      <c r="M1246" s="19"/>
      <c r="N1246" s="20"/>
      <c r="O1246" s="5"/>
      <c r="P1246" s="5"/>
      <c r="Q1246" s="5"/>
      <c r="R1246" s="5"/>
      <c r="S1246" s="5"/>
      <c r="T1246" s="5"/>
      <c r="U1246" s="5"/>
      <c r="V1246" s="5"/>
    </row>
    <row r="1247" spans="2:22" s="28" customFormat="1" x14ac:dyDescent="0.35">
      <c r="B1247" s="14"/>
      <c r="C1247" s="25"/>
      <c r="D1247" s="16"/>
      <c r="E1247" s="4"/>
      <c r="F1247" s="4"/>
      <c r="G1247" s="4"/>
      <c r="H1247" s="4"/>
      <c r="I1247" s="4"/>
      <c r="J1247" s="17"/>
      <c r="K1247" s="17"/>
      <c r="L1247" s="18"/>
      <c r="M1247" s="19"/>
      <c r="N1247" s="20"/>
      <c r="O1247" s="5"/>
      <c r="P1247" s="5"/>
      <c r="Q1247" s="5"/>
      <c r="R1247" s="5"/>
      <c r="S1247" s="5"/>
      <c r="T1247" s="5"/>
      <c r="U1247" s="5"/>
      <c r="V1247" s="5"/>
    </row>
    <row r="1248" spans="2:22" s="39" customFormat="1" ht="39.75" customHeight="1" thickBot="1" x14ac:dyDescent="0.45">
      <c r="B1248" s="30"/>
      <c r="C1248" s="31"/>
      <c r="D1248" s="32"/>
      <c r="E1248" s="33"/>
      <c r="F1248" s="33"/>
      <c r="G1248" s="33"/>
      <c r="H1248" s="33"/>
      <c r="I1248" s="33"/>
      <c r="J1248" s="34"/>
      <c r="K1248" s="35"/>
      <c r="L1248" s="36" t="s">
        <v>34</v>
      </c>
      <c r="M1248" s="37"/>
      <c r="N1248" s="38"/>
      <c r="P1248" s="40"/>
    </row>
    <row r="1249" spans="2:22" s="40" customFormat="1" ht="17.25" customHeight="1" thickTop="1" x14ac:dyDescent="0.35">
      <c r="B1249" s="41"/>
      <c r="C1249" s="42"/>
      <c r="D1249" s="43"/>
      <c r="E1249" s="44"/>
      <c r="F1249" s="44"/>
      <c r="G1249" s="44"/>
      <c r="H1249" s="44"/>
      <c r="I1249" s="44"/>
      <c r="J1249" s="45" t="s">
        <v>35</v>
      </c>
      <c r="K1249" s="35"/>
      <c r="L1249" s="46"/>
      <c r="M1249" s="47"/>
      <c r="N1249" s="48"/>
      <c r="O1249" s="39"/>
      <c r="P1249" s="39"/>
    </row>
    <row r="1250" spans="2:22" s="40" customFormat="1" ht="17.25" customHeight="1" x14ac:dyDescent="0.35">
      <c r="B1250" s="49"/>
      <c r="C1250" s="50" t="s">
        <v>36</v>
      </c>
      <c r="D1250" s="51"/>
      <c r="J1250" s="52"/>
      <c r="K1250" s="50"/>
      <c r="L1250" s="53"/>
      <c r="M1250" s="53"/>
      <c r="N1250" s="48"/>
      <c r="O1250" s="39"/>
      <c r="P1250" s="39"/>
    </row>
    <row r="1251" spans="2:22" s="39" customFormat="1" ht="17.25" customHeight="1" x14ac:dyDescent="0.35">
      <c r="B1251" s="54"/>
      <c r="C1251" s="50" t="s">
        <v>37</v>
      </c>
      <c r="D1251" s="55"/>
      <c r="J1251" s="56"/>
      <c r="K1251" s="50"/>
      <c r="L1251" s="53"/>
      <c r="M1251" s="57"/>
    </row>
    <row r="1252" spans="2:22" s="39" customFormat="1" ht="17.25" customHeight="1" x14ac:dyDescent="0.4">
      <c r="B1252" s="54"/>
      <c r="C1252" s="50" t="s">
        <v>38</v>
      </c>
      <c r="D1252" s="55"/>
      <c r="J1252" s="52"/>
      <c r="K1252" s="58"/>
      <c r="L1252" s="59"/>
      <c r="M1252" s="57"/>
      <c r="N1252" s="48"/>
    </row>
    <row r="1253" spans="2:22" s="39" customFormat="1" ht="17.25" customHeight="1" x14ac:dyDescent="0.35">
      <c r="B1253" s="54"/>
      <c r="C1253" s="50" t="str">
        <f>+C1178</f>
        <v xml:space="preserve">Dlamvuzo High School </v>
      </c>
      <c r="D1253" s="55"/>
      <c r="J1253" s="60" t="s">
        <v>39</v>
      </c>
      <c r="K1253" s="50"/>
      <c r="L1253" s="53"/>
      <c r="M1253" s="57"/>
      <c r="N1253" s="48"/>
    </row>
    <row r="1254" spans="2:22" s="39" customFormat="1" ht="17.25" customHeight="1" x14ac:dyDescent="0.35">
      <c r="B1254" s="54"/>
      <c r="C1254" s="61" t="s">
        <v>391</v>
      </c>
      <c r="D1254" s="55"/>
      <c r="J1254" s="56" t="s">
        <v>41</v>
      </c>
      <c r="K1254" s="50"/>
      <c r="L1254" s="53"/>
      <c r="M1254" s="57"/>
      <c r="N1254" s="48"/>
    </row>
    <row r="1255" spans="2:22" ht="18" x14ac:dyDescent="0.4">
      <c r="K1255" s="6" t="s">
        <v>0</v>
      </c>
      <c r="N1255" s="5"/>
    </row>
    <row r="1256" spans="2:22" ht="18" x14ac:dyDescent="0.4">
      <c r="K1256" s="6" t="s">
        <v>1157</v>
      </c>
      <c r="N1256" s="5"/>
    </row>
    <row r="1257" spans="2:22" ht="18" x14ac:dyDescent="0.4">
      <c r="K1257" s="6" t="str">
        <f>+K1182</f>
        <v>DLAMVUZO HIGH SCHOOL</v>
      </c>
      <c r="N1257" s="5"/>
    </row>
    <row r="1258" spans="2:22" s="7" customFormat="1" ht="18" x14ac:dyDescent="0.4">
      <c r="B1258" s="8"/>
      <c r="C1258" s="9"/>
      <c r="D1258" s="10"/>
      <c r="E1258" s="11"/>
      <c r="F1258" s="11"/>
      <c r="G1258" s="11"/>
      <c r="H1258" s="11"/>
      <c r="I1258" s="11"/>
      <c r="J1258" s="12"/>
      <c r="K1258" s="12"/>
      <c r="L1258" s="11"/>
      <c r="M1258" s="11"/>
      <c r="N1258" s="5"/>
      <c r="O1258" s="5"/>
      <c r="P1258" s="5"/>
      <c r="Q1258" s="5"/>
      <c r="R1258" s="5"/>
      <c r="S1258" s="5"/>
      <c r="T1258" s="5"/>
      <c r="U1258" s="5"/>
      <c r="V1258" s="5"/>
    </row>
    <row r="1259" spans="2:22" s="7" customFormat="1" ht="18" x14ac:dyDescent="0.4">
      <c r="B1259" s="8" t="s">
        <v>2</v>
      </c>
      <c r="D1259" s="10" t="s">
        <v>3</v>
      </c>
      <c r="E1259" s="11" t="s">
        <v>4</v>
      </c>
      <c r="F1259" s="11" t="s">
        <v>4</v>
      </c>
      <c r="G1259" s="11" t="s">
        <v>4</v>
      </c>
      <c r="H1259" s="11" t="s">
        <v>4</v>
      </c>
      <c r="I1259" s="11" t="s">
        <v>4</v>
      </c>
      <c r="J1259" s="12"/>
      <c r="K1259" s="8" t="s">
        <v>5</v>
      </c>
      <c r="L1259" s="13" t="s">
        <v>6</v>
      </c>
      <c r="M1259" s="13" t="s">
        <v>7</v>
      </c>
      <c r="N1259" s="5"/>
      <c r="O1259" s="5"/>
      <c r="P1259" s="5"/>
      <c r="Q1259" s="5"/>
      <c r="R1259" s="5"/>
      <c r="S1259" s="5"/>
      <c r="T1259" s="5"/>
      <c r="U1259" s="5"/>
      <c r="V1259" s="5"/>
    </row>
    <row r="1260" spans="2:22" s="28" customFormat="1" ht="52.5" x14ac:dyDescent="0.35">
      <c r="B1260" s="14"/>
      <c r="C1260" s="25" t="s">
        <v>392</v>
      </c>
      <c r="D1260" s="16"/>
      <c r="E1260" s="4">
        <v>0</v>
      </c>
      <c r="F1260" s="4"/>
      <c r="G1260" s="4"/>
      <c r="H1260" s="4"/>
      <c r="I1260" s="4"/>
      <c r="J1260" s="17"/>
      <c r="K1260" s="17"/>
      <c r="L1260" s="18"/>
      <c r="M1260" s="19"/>
      <c r="N1260" s="20"/>
      <c r="O1260" s="5"/>
      <c r="P1260" s="5"/>
      <c r="Q1260" s="5"/>
      <c r="R1260" s="5"/>
      <c r="S1260" s="5"/>
      <c r="T1260" s="5"/>
      <c r="U1260" s="5"/>
      <c r="V1260" s="5"/>
    </row>
    <row r="1261" spans="2:22" x14ac:dyDescent="0.35">
      <c r="B1261" s="14"/>
      <c r="C1261" s="25"/>
      <c r="D1261" s="16"/>
      <c r="J1261" s="17"/>
      <c r="K1261" s="17"/>
      <c r="L1261" s="18"/>
      <c r="M1261" s="19"/>
    </row>
    <row r="1262" spans="2:22" ht="70" x14ac:dyDescent="0.35">
      <c r="B1262" s="14"/>
      <c r="C1262" s="25" t="s">
        <v>393</v>
      </c>
      <c r="D1262" s="16"/>
      <c r="J1262" s="17"/>
      <c r="K1262" s="17"/>
      <c r="L1262" s="18"/>
      <c r="M1262" s="19"/>
    </row>
    <row r="1263" spans="2:22" x14ac:dyDescent="0.35">
      <c r="B1263" s="14"/>
      <c r="C1263" s="25"/>
      <c r="D1263" s="77"/>
      <c r="J1263" s="17"/>
      <c r="K1263" s="17"/>
      <c r="L1263" s="18"/>
      <c r="M1263" s="19"/>
    </row>
    <row r="1264" spans="2:22" ht="18" x14ac:dyDescent="0.4">
      <c r="B1264" s="75">
        <v>12.1</v>
      </c>
      <c r="C1264" s="74" t="s">
        <v>394</v>
      </c>
      <c r="D1264" s="16"/>
      <c r="J1264" s="17"/>
      <c r="K1264" s="17"/>
      <c r="L1264" s="18"/>
      <c r="M1264" s="19"/>
    </row>
    <row r="1265" spans="2:13" x14ac:dyDescent="0.35">
      <c r="B1265" s="64"/>
      <c r="C1265" s="25"/>
      <c r="D1265" s="16"/>
      <c r="J1265" s="17"/>
      <c r="K1265" s="17"/>
      <c r="L1265" s="18"/>
      <c r="M1265" s="19"/>
    </row>
    <row r="1266" spans="2:13" x14ac:dyDescent="0.35">
      <c r="B1266" s="75" t="s">
        <v>395</v>
      </c>
      <c r="C1266" s="25" t="s">
        <v>396</v>
      </c>
      <c r="D1266" s="16"/>
      <c r="J1266" s="17"/>
      <c r="K1266" s="17"/>
      <c r="L1266" s="18"/>
      <c r="M1266" s="19"/>
    </row>
    <row r="1267" spans="2:13" x14ac:dyDescent="0.35">
      <c r="B1267" s="64"/>
      <c r="C1267" s="25"/>
      <c r="D1267" s="16"/>
      <c r="J1267" s="17"/>
      <c r="K1267" s="17"/>
      <c r="L1267" s="18"/>
      <c r="M1267" s="19"/>
    </row>
    <row r="1268" spans="2:13" x14ac:dyDescent="0.35">
      <c r="B1268" s="75" t="s">
        <v>397</v>
      </c>
      <c r="C1268" s="25" t="s">
        <v>398</v>
      </c>
      <c r="D1268" s="16"/>
      <c r="J1268" s="17"/>
      <c r="K1268" s="17"/>
      <c r="L1268" s="18"/>
      <c r="M1268" s="19"/>
    </row>
    <row r="1269" spans="2:13" x14ac:dyDescent="0.35">
      <c r="B1269" s="64"/>
      <c r="C1269" s="25"/>
      <c r="D1269" s="16"/>
      <c r="J1269" s="17"/>
      <c r="K1269" s="17"/>
      <c r="L1269" s="18"/>
      <c r="M1269" s="19"/>
    </row>
    <row r="1270" spans="2:13" x14ac:dyDescent="0.35">
      <c r="B1270" s="64"/>
      <c r="C1270" s="25" t="s">
        <v>399</v>
      </c>
      <c r="D1270" s="16"/>
      <c r="J1270" s="17"/>
      <c r="K1270" s="17"/>
      <c r="L1270" s="18"/>
      <c r="M1270" s="19"/>
    </row>
    <row r="1271" spans="2:13" x14ac:dyDescent="0.35">
      <c r="B1271" s="64"/>
      <c r="C1271" s="25"/>
      <c r="D1271" s="16"/>
      <c r="J1271" s="17"/>
      <c r="K1271" s="17"/>
      <c r="L1271" s="18"/>
      <c r="M1271" s="19"/>
    </row>
    <row r="1272" spans="2:13" x14ac:dyDescent="0.35">
      <c r="B1272" s="75" t="s">
        <v>400</v>
      </c>
      <c r="C1272" s="25" t="s">
        <v>313</v>
      </c>
      <c r="D1272" s="16"/>
      <c r="J1272" s="17"/>
      <c r="K1272" s="17"/>
      <c r="L1272" s="18"/>
      <c r="M1272" s="19"/>
    </row>
    <row r="1273" spans="2:13" x14ac:dyDescent="0.35">
      <c r="B1273" s="64"/>
      <c r="C1273" s="25"/>
      <c r="D1273" s="16"/>
      <c r="J1273" s="17"/>
      <c r="K1273" s="17"/>
      <c r="L1273" s="18"/>
      <c r="M1273" s="19"/>
    </row>
    <row r="1274" spans="2:13" x14ac:dyDescent="0.35">
      <c r="B1274" s="75" t="s">
        <v>401</v>
      </c>
      <c r="C1274" s="25" t="s">
        <v>402</v>
      </c>
      <c r="D1274" s="16"/>
      <c r="J1274" s="17"/>
      <c r="K1274" s="17"/>
      <c r="L1274" s="18"/>
      <c r="M1274" s="19"/>
    </row>
    <row r="1275" spans="2:13" x14ac:dyDescent="0.35">
      <c r="B1275" s="64"/>
      <c r="C1275" s="25"/>
      <c r="D1275" s="16"/>
      <c r="J1275" s="17"/>
      <c r="K1275" s="17"/>
      <c r="L1275" s="18"/>
      <c r="M1275" s="19"/>
    </row>
    <row r="1276" spans="2:13" x14ac:dyDescent="0.35">
      <c r="B1276" s="64"/>
      <c r="C1276" s="25" t="s">
        <v>399</v>
      </c>
      <c r="D1276" s="16"/>
      <c r="J1276" s="17"/>
      <c r="K1276" s="17"/>
      <c r="L1276" s="18"/>
      <c r="M1276" s="19"/>
    </row>
    <row r="1277" spans="2:13" x14ac:dyDescent="0.35">
      <c r="B1277" s="64"/>
      <c r="C1277" s="25"/>
      <c r="D1277" s="16"/>
      <c r="J1277" s="17"/>
      <c r="K1277" s="17"/>
      <c r="L1277" s="18"/>
      <c r="M1277" s="19"/>
    </row>
    <row r="1278" spans="2:13" x14ac:dyDescent="0.35">
      <c r="B1278" s="75" t="s">
        <v>403</v>
      </c>
      <c r="C1278" s="25" t="s">
        <v>404</v>
      </c>
      <c r="D1278" s="16"/>
      <c r="J1278" s="17"/>
      <c r="K1278" s="17"/>
      <c r="L1278" s="18"/>
      <c r="M1278" s="19"/>
    </row>
    <row r="1279" spans="2:13" x14ac:dyDescent="0.35">
      <c r="B1279" s="64"/>
      <c r="C1279" s="25"/>
      <c r="D1279" s="16"/>
      <c r="J1279" s="17"/>
      <c r="K1279" s="17"/>
      <c r="L1279" s="18"/>
      <c r="M1279" s="19"/>
    </row>
    <row r="1280" spans="2:13" x14ac:dyDescent="0.35">
      <c r="B1280" s="75" t="s">
        <v>405</v>
      </c>
      <c r="C1280" s="25" t="s">
        <v>406</v>
      </c>
      <c r="D1280" s="16"/>
      <c r="J1280" s="17"/>
      <c r="K1280" s="17"/>
      <c r="L1280" s="18"/>
      <c r="M1280" s="19"/>
    </row>
    <row r="1281" spans="2:22" x14ac:dyDescent="0.35">
      <c r="B1281" s="64"/>
      <c r="C1281" s="25"/>
      <c r="D1281" s="16"/>
      <c r="J1281" s="17"/>
      <c r="K1281" s="17"/>
      <c r="L1281" s="18"/>
      <c r="M1281" s="19"/>
    </row>
    <row r="1282" spans="2:22" s="89" customFormat="1" ht="18" x14ac:dyDescent="0.4">
      <c r="B1282" s="64"/>
      <c r="C1282" s="84" t="s">
        <v>407</v>
      </c>
      <c r="D1282" s="16"/>
      <c r="E1282" s="85"/>
      <c r="F1282" s="4"/>
      <c r="G1282" s="4"/>
      <c r="H1282" s="4"/>
      <c r="I1282" s="4"/>
      <c r="J1282" s="17"/>
      <c r="K1282" s="17"/>
      <c r="L1282" s="18"/>
      <c r="M1282" s="86"/>
      <c r="N1282" s="87"/>
      <c r="O1282" s="88"/>
      <c r="P1282" s="88"/>
      <c r="Q1282" s="88"/>
      <c r="R1282" s="88"/>
      <c r="S1282" s="88"/>
      <c r="T1282" s="88"/>
      <c r="U1282" s="88"/>
      <c r="V1282" s="88"/>
    </row>
    <row r="1283" spans="2:22" s="89" customFormat="1" x14ac:dyDescent="0.35">
      <c r="B1283" s="64"/>
      <c r="C1283" s="25"/>
      <c r="D1283" s="16"/>
      <c r="E1283" s="4"/>
      <c r="F1283" s="4"/>
      <c r="G1283" s="4"/>
      <c r="H1283" s="4"/>
      <c r="I1283" s="4"/>
      <c r="J1283" s="17"/>
      <c r="K1283" s="17"/>
      <c r="L1283" s="18"/>
      <c r="M1283" s="86"/>
      <c r="N1283" s="87"/>
      <c r="O1283" s="88"/>
      <c r="P1283" s="88"/>
      <c r="Q1283" s="88"/>
      <c r="R1283" s="88"/>
      <c r="S1283" s="88"/>
      <c r="T1283" s="88"/>
      <c r="U1283" s="88"/>
      <c r="V1283" s="88"/>
    </row>
    <row r="1284" spans="2:22" s="89" customFormat="1" x14ac:dyDescent="0.35">
      <c r="B1284" s="64"/>
      <c r="C1284" s="90" t="s">
        <v>1092</v>
      </c>
      <c r="D1284" s="16"/>
      <c r="E1284" s="4"/>
      <c r="F1284" s="4"/>
      <c r="G1284" s="4"/>
      <c r="H1284" s="4"/>
      <c r="I1284" s="4"/>
      <c r="J1284" s="17"/>
      <c r="K1284" s="17"/>
      <c r="L1284" s="18"/>
      <c r="M1284" s="86"/>
      <c r="N1284" s="87"/>
      <c r="O1284" s="88"/>
      <c r="P1284" s="88"/>
      <c r="Q1284" s="88"/>
      <c r="R1284" s="88"/>
      <c r="S1284" s="88"/>
      <c r="T1284" s="88"/>
      <c r="U1284" s="88"/>
      <c r="V1284" s="88"/>
    </row>
    <row r="1285" spans="2:22" s="89" customFormat="1" x14ac:dyDescent="0.35">
      <c r="B1285" s="64"/>
      <c r="C1285" s="90" t="s">
        <v>1093</v>
      </c>
      <c r="D1285" s="16"/>
      <c r="E1285" s="85"/>
      <c r="F1285" s="4"/>
      <c r="G1285" s="4"/>
      <c r="H1285" s="4"/>
      <c r="I1285" s="4"/>
      <c r="J1285" s="17"/>
      <c r="K1285" s="17"/>
      <c r="L1285" s="18"/>
      <c r="M1285" s="86"/>
      <c r="N1285" s="87"/>
      <c r="O1285" s="88"/>
      <c r="P1285" s="88"/>
      <c r="Q1285" s="88"/>
      <c r="R1285" s="88"/>
      <c r="S1285" s="88"/>
      <c r="T1285" s="88"/>
      <c r="U1285" s="88"/>
      <c r="V1285" s="88"/>
    </row>
    <row r="1286" spans="2:22" s="89" customFormat="1" x14ac:dyDescent="0.35">
      <c r="B1286" s="64"/>
      <c r="C1286" s="25" t="s">
        <v>1094</v>
      </c>
      <c r="D1286" s="16"/>
      <c r="E1286" s="4"/>
      <c r="F1286" s="4"/>
      <c r="G1286" s="4"/>
      <c r="H1286" s="4"/>
      <c r="I1286" s="4"/>
      <c r="J1286" s="17"/>
      <c r="K1286" s="17"/>
      <c r="L1286" s="18"/>
      <c r="M1286" s="86"/>
      <c r="N1286" s="87"/>
      <c r="O1286" s="88"/>
      <c r="P1286" s="88"/>
      <c r="Q1286" s="88"/>
      <c r="R1286" s="88"/>
      <c r="S1286" s="88"/>
      <c r="T1286" s="88"/>
      <c r="U1286" s="88"/>
      <c r="V1286" s="88"/>
    </row>
    <row r="1287" spans="2:22" s="89" customFormat="1" x14ac:dyDescent="0.35">
      <c r="B1287" s="64"/>
      <c r="C1287" s="25" t="s">
        <v>1095</v>
      </c>
      <c r="D1287" s="16"/>
      <c r="E1287" s="4"/>
      <c r="F1287" s="4"/>
      <c r="G1287" s="4"/>
      <c r="H1287" s="4"/>
      <c r="I1287" s="4"/>
      <c r="J1287" s="17"/>
      <c r="K1287" s="17"/>
      <c r="L1287" s="18"/>
      <c r="M1287" s="86"/>
      <c r="N1287" s="87"/>
      <c r="O1287" s="88"/>
      <c r="P1287" s="88"/>
      <c r="Q1287" s="88"/>
      <c r="R1287" s="88"/>
      <c r="S1287" s="88"/>
      <c r="T1287" s="88"/>
      <c r="U1287" s="88"/>
      <c r="V1287" s="88"/>
    </row>
    <row r="1288" spans="2:22" s="89" customFormat="1" x14ac:dyDescent="0.35">
      <c r="B1288" s="64"/>
      <c r="C1288" s="90"/>
      <c r="D1288" s="16"/>
      <c r="E1288" s="85"/>
      <c r="F1288" s="4"/>
      <c r="G1288" s="4"/>
      <c r="H1288" s="4"/>
      <c r="I1288" s="4"/>
      <c r="J1288" s="17"/>
      <c r="K1288" s="17"/>
      <c r="L1288" s="18"/>
      <c r="M1288" s="86"/>
      <c r="N1288" s="87"/>
      <c r="O1288" s="88"/>
      <c r="P1288" s="88"/>
      <c r="Q1288" s="88"/>
      <c r="R1288" s="88"/>
      <c r="S1288" s="88"/>
      <c r="T1288" s="88"/>
      <c r="U1288" s="88"/>
      <c r="V1288" s="88"/>
    </row>
    <row r="1289" spans="2:22" s="89" customFormat="1" x14ac:dyDescent="0.35">
      <c r="B1289" s="64"/>
      <c r="C1289" s="25" t="s">
        <v>1096</v>
      </c>
      <c r="D1289" s="16"/>
      <c r="E1289" s="4"/>
      <c r="F1289" s="4"/>
      <c r="G1289" s="4"/>
      <c r="H1289" s="4"/>
      <c r="I1289" s="4"/>
      <c r="J1289" s="17"/>
      <c r="K1289" s="17"/>
      <c r="L1289" s="18"/>
      <c r="M1289" s="86"/>
      <c r="N1289" s="87"/>
      <c r="O1289" s="88"/>
      <c r="P1289" s="88"/>
      <c r="Q1289" s="88"/>
      <c r="R1289" s="88"/>
      <c r="S1289" s="88"/>
      <c r="T1289" s="88"/>
      <c r="U1289" s="88"/>
      <c r="V1289" s="88"/>
    </row>
    <row r="1290" spans="2:22" s="89" customFormat="1" x14ac:dyDescent="0.35">
      <c r="B1290" s="64"/>
      <c r="C1290" s="91"/>
      <c r="D1290" s="16"/>
      <c r="E1290" s="85"/>
      <c r="F1290" s="4"/>
      <c r="G1290" s="4"/>
      <c r="H1290" s="4"/>
      <c r="I1290" s="4"/>
      <c r="J1290" s="17"/>
      <c r="K1290" s="17"/>
      <c r="L1290" s="18"/>
      <c r="M1290" s="86"/>
      <c r="N1290" s="87"/>
      <c r="O1290" s="88"/>
      <c r="P1290" s="88"/>
      <c r="Q1290" s="88"/>
      <c r="R1290" s="88"/>
      <c r="S1290" s="88"/>
      <c r="T1290" s="88"/>
      <c r="U1290" s="88"/>
      <c r="V1290" s="88"/>
    </row>
    <row r="1291" spans="2:22" s="89" customFormat="1" x14ac:dyDescent="0.35">
      <c r="B1291" s="64"/>
      <c r="C1291" s="25" t="s">
        <v>1097</v>
      </c>
      <c r="D1291" s="16"/>
      <c r="E1291" s="4"/>
      <c r="F1291" s="4"/>
      <c r="G1291" s="4"/>
      <c r="H1291" s="4"/>
      <c r="I1291" s="4"/>
      <c r="J1291" s="17"/>
      <c r="K1291" s="17"/>
      <c r="L1291" s="18"/>
      <c r="M1291" s="86"/>
      <c r="N1291" s="87"/>
      <c r="O1291" s="88"/>
      <c r="P1291" s="88"/>
      <c r="Q1291" s="88"/>
      <c r="R1291" s="88"/>
      <c r="S1291" s="88"/>
      <c r="T1291" s="88"/>
      <c r="U1291" s="88"/>
      <c r="V1291" s="88"/>
    </row>
    <row r="1292" spans="2:22" s="89" customFormat="1" x14ac:dyDescent="0.35">
      <c r="B1292" s="64"/>
      <c r="C1292" s="92" t="s">
        <v>1098</v>
      </c>
      <c r="D1292" s="16"/>
      <c r="E1292" s="4"/>
      <c r="F1292" s="4"/>
      <c r="G1292" s="4"/>
      <c r="H1292" s="4"/>
      <c r="I1292" s="4"/>
      <c r="J1292" s="17"/>
      <c r="K1292" s="17"/>
      <c r="L1292" s="18"/>
      <c r="M1292" s="86"/>
      <c r="N1292" s="87"/>
      <c r="O1292" s="88"/>
      <c r="P1292" s="88"/>
      <c r="Q1292" s="88"/>
      <c r="R1292" s="88"/>
      <c r="S1292" s="88"/>
      <c r="T1292" s="88"/>
      <c r="U1292" s="88"/>
      <c r="V1292" s="88"/>
    </row>
    <row r="1293" spans="2:22" s="89" customFormat="1" x14ac:dyDescent="0.35">
      <c r="B1293" s="64"/>
      <c r="C1293" s="25"/>
      <c r="D1293" s="16"/>
      <c r="E1293" s="4"/>
      <c r="F1293" s="4"/>
      <c r="G1293" s="4"/>
      <c r="H1293" s="4"/>
      <c r="I1293" s="4"/>
      <c r="J1293" s="17"/>
      <c r="K1293" s="17"/>
      <c r="L1293" s="18"/>
      <c r="M1293" s="86"/>
      <c r="N1293" s="87"/>
      <c r="O1293" s="88"/>
      <c r="P1293" s="88"/>
      <c r="Q1293" s="88"/>
      <c r="R1293" s="88"/>
      <c r="S1293" s="88"/>
      <c r="T1293" s="88"/>
      <c r="U1293" s="88"/>
      <c r="V1293" s="88"/>
    </row>
    <row r="1294" spans="2:22" s="89" customFormat="1" ht="18" x14ac:dyDescent="0.4">
      <c r="B1294" s="64"/>
      <c r="C1294" s="84" t="s">
        <v>408</v>
      </c>
      <c r="D1294" s="16"/>
      <c r="E1294" s="85"/>
      <c r="F1294" s="4"/>
      <c r="G1294" s="4"/>
      <c r="H1294" s="4"/>
      <c r="I1294" s="4"/>
      <c r="J1294" s="17"/>
      <c r="K1294" s="17"/>
      <c r="L1294" s="18"/>
      <c r="M1294" s="86"/>
      <c r="N1294" s="87"/>
      <c r="O1294" s="88"/>
      <c r="P1294" s="88"/>
      <c r="Q1294" s="88"/>
      <c r="R1294" s="88"/>
      <c r="S1294" s="88"/>
      <c r="T1294" s="88"/>
      <c r="U1294" s="88"/>
      <c r="V1294" s="88"/>
    </row>
    <row r="1295" spans="2:22" s="89" customFormat="1" x14ac:dyDescent="0.35">
      <c r="B1295" s="64"/>
      <c r="C1295" s="25"/>
      <c r="D1295" s="16"/>
      <c r="E1295" s="4"/>
      <c r="F1295" s="4"/>
      <c r="G1295" s="4"/>
      <c r="H1295" s="4"/>
      <c r="I1295" s="4"/>
      <c r="J1295" s="17"/>
      <c r="K1295" s="17"/>
      <c r="L1295" s="18"/>
      <c r="M1295" s="86"/>
      <c r="N1295" s="87"/>
      <c r="O1295" s="88"/>
      <c r="P1295" s="88"/>
      <c r="Q1295" s="88"/>
      <c r="R1295" s="88"/>
      <c r="S1295" s="88"/>
      <c r="T1295" s="88"/>
      <c r="U1295" s="88"/>
      <c r="V1295" s="88"/>
    </row>
    <row r="1296" spans="2:22" s="89" customFormat="1" x14ac:dyDescent="0.35">
      <c r="B1296" s="64"/>
      <c r="C1296" s="90" t="s">
        <v>1092</v>
      </c>
      <c r="D1296" s="16"/>
      <c r="E1296" s="4"/>
      <c r="F1296" s="4"/>
      <c r="G1296" s="4"/>
      <c r="H1296" s="4"/>
      <c r="I1296" s="4"/>
      <c r="J1296" s="17"/>
      <c r="K1296" s="17"/>
      <c r="L1296" s="18"/>
      <c r="M1296" s="86"/>
      <c r="N1296" s="87"/>
      <c r="O1296" s="88"/>
      <c r="P1296" s="88"/>
      <c r="Q1296" s="88"/>
      <c r="R1296" s="88"/>
      <c r="S1296" s="88"/>
      <c r="T1296" s="88"/>
      <c r="U1296" s="88"/>
      <c r="V1296" s="88"/>
    </row>
    <row r="1297" spans="2:22" s="89" customFormat="1" x14ac:dyDescent="0.35">
      <c r="B1297" s="64"/>
      <c r="C1297" s="90" t="s">
        <v>1093</v>
      </c>
      <c r="D1297" s="16"/>
      <c r="E1297" s="4"/>
      <c r="F1297" s="4"/>
      <c r="G1297" s="4"/>
      <c r="H1297" s="4"/>
      <c r="I1297" s="4"/>
      <c r="J1297" s="17"/>
      <c r="K1297" s="17"/>
      <c r="L1297" s="18"/>
      <c r="M1297" s="86"/>
      <c r="N1297" s="87"/>
      <c r="O1297" s="88"/>
      <c r="P1297" s="88"/>
      <c r="Q1297" s="88"/>
      <c r="R1297" s="88"/>
      <c r="S1297" s="88"/>
      <c r="T1297" s="88"/>
      <c r="U1297" s="88"/>
      <c r="V1297" s="88"/>
    </row>
    <row r="1298" spans="2:22" s="89" customFormat="1" x14ac:dyDescent="0.35">
      <c r="B1298" s="64"/>
      <c r="C1298" s="25" t="s">
        <v>1094</v>
      </c>
      <c r="D1298" s="16"/>
      <c r="E1298" s="85"/>
      <c r="F1298" s="4"/>
      <c r="G1298" s="4"/>
      <c r="H1298" s="4"/>
      <c r="I1298" s="4"/>
      <c r="J1298" s="17"/>
      <c r="K1298" s="17"/>
      <c r="L1298" s="18"/>
      <c r="M1298" s="86"/>
      <c r="N1298" s="87"/>
      <c r="O1298" s="88"/>
      <c r="P1298" s="88"/>
      <c r="Q1298" s="88"/>
      <c r="R1298" s="88"/>
      <c r="S1298" s="88"/>
      <c r="T1298" s="88"/>
      <c r="U1298" s="88"/>
      <c r="V1298" s="88"/>
    </row>
    <row r="1299" spans="2:22" s="89" customFormat="1" x14ac:dyDescent="0.35">
      <c r="B1299" s="64"/>
      <c r="C1299" s="25" t="s">
        <v>1095</v>
      </c>
      <c r="D1299" s="16"/>
      <c r="E1299" s="4"/>
      <c r="F1299" s="4"/>
      <c r="G1299" s="4"/>
      <c r="H1299" s="4"/>
      <c r="I1299" s="4"/>
      <c r="J1299" s="17"/>
      <c r="K1299" s="17"/>
      <c r="L1299" s="18"/>
      <c r="M1299" s="86"/>
      <c r="N1299" s="87"/>
      <c r="O1299" s="88"/>
      <c r="P1299" s="88"/>
      <c r="Q1299" s="88"/>
      <c r="R1299" s="88"/>
      <c r="S1299" s="88"/>
      <c r="T1299" s="88"/>
      <c r="U1299" s="88"/>
      <c r="V1299" s="88"/>
    </row>
    <row r="1300" spans="2:22" s="89" customFormat="1" x14ac:dyDescent="0.35">
      <c r="B1300" s="64"/>
      <c r="C1300" s="90"/>
      <c r="D1300" s="16"/>
      <c r="E1300" s="85"/>
      <c r="F1300" s="4"/>
      <c r="G1300" s="4"/>
      <c r="H1300" s="4"/>
      <c r="I1300" s="4"/>
      <c r="J1300" s="17"/>
      <c r="K1300" s="17"/>
      <c r="L1300" s="18"/>
      <c r="M1300" s="86"/>
      <c r="N1300" s="87"/>
      <c r="O1300" s="88"/>
      <c r="P1300" s="88"/>
      <c r="Q1300" s="88"/>
      <c r="R1300" s="88"/>
      <c r="S1300" s="88"/>
      <c r="T1300" s="88"/>
      <c r="U1300" s="88"/>
      <c r="V1300" s="88"/>
    </row>
    <row r="1301" spans="2:22" s="89" customFormat="1" x14ac:dyDescent="0.35">
      <c r="B1301" s="64"/>
      <c r="C1301" s="25" t="s">
        <v>1096</v>
      </c>
      <c r="D1301" s="16"/>
      <c r="E1301" s="4"/>
      <c r="F1301" s="4"/>
      <c r="G1301" s="4"/>
      <c r="H1301" s="4"/>
      <c r="I1301" s="4"/>
      <c r="J1301" s="17"/>
      <c r="K1301" s="17"/>
      <c r="L1301" s="18"/>
      <c r="M1301" s="86"/>
      <c r="N1301" s="87"/>
      <c r="O1301" s="88"/>
      <c r="P1301" s="88"/>
      <c r="Q1301" s="88"/>
      <c r="R1301" s="88"/>
      <c r="S1301" s="88"/>
      <c r="T1301" s="88"/>
      <c r="U1301" s="88"/>
      <c r="V1301" s="88"/>
    </row>
    <row r="1302" spans="2:22" s="89" customFormat="1" x14ac:dyDescent="0.35">
      <c r="B1302" s="64"/>
      <c r="C1302" s="91"/>
      <c r="D1302" s="16"/>
      <c r="E1302" s="85"/>
      <c r="F1302" s="4"/>
      <c r="G1302" s="4"/>
      <c r="H1302" s="4"/>
      <c r="I1302" s="4"/>
      <c r="J1302" s="17"/>
      <c r="K1302" s="17"/>
      <c r="L1302" s="18"/>
      <c r="M1302" s="86"/>
      <c r="N1302" s="87"/>
      <c r="O1302" s="88"/>
      <c r="P1302" s="88"/>
      <c r="Q1302" s="88"/>
      <c r="R1302" s="88"/>
      <c r="S1302" s="88"/>
      <c r="T1302" s="88"/>
      <c r="U1302" s="88"/>
      <c r="V1302" s="88"/>
    </row>
    <row r="1303" spans="2:22" s="89" customFormat="1" x14ac:dyDescent="0.35">
      <c r="B1303" s="64"/>
      <c r="C1303" s="25" t="s">
        <v>1097</v>
      </c>
      <c r="D1303" s="16"/>
      <c r="E1303" s="4"/>
      <c r="F1303" s="4"/>
      <c r="G1303" s="4"/>
      <c r="H1303" s="4"/>
      <c r="I1303" s="4"/>
      <c r="J1303" s="17"/>
      <c r="K1303" s="17"/>
      <c r="L1303" s="18"/>
      <c r="M1303" s="86"/>
      <c r="N1303" s="87"/>
      <c r="O1303" s="88"/>
      <c r="P1303" s="88"/>
      <c r="Q1303" s="88"/>
      <c r="R1303" s="88"/>
      <c r="S1303" s="88"/>
      <c r="T1303" s="88"/>
      <c r="U1303" s="88"/>
      <c r="V1303" s="88"/>
    </row>
    <row r="1304" spans="2:22" s="89" customFormat="1" x14ac:dyDescent="0.35">
      <c r="B1304" s="64"/>
      <c r="C1304" s="92" t="s">
        <v>1098</v>
      </c>
      <c r="D1304" s="16"/>
      <c r="E1304" s="85"/>
      <c r="F1304" s="4"/>
      <c r="G1304" s="4"/>
      <c r="H1304" s="4"/>
      <c r="I1304" s="4"/>
      <c r="J1304" s="17"/>
      <c r="K1304" s="17"/>
      <c r="L1304" s="18"/>
      <c r="M1304" s="86"/>
      <c r="N1304" s="87"/>
      <c r="O1304" s="88"/>
      <c r="P1304" s="88"/>
      <c r="Q1304" s="88"/>
      <c r="R1304" s="88"/>
      <c r="S1304" s="88"/>
      <c r="T1304" s="88"/>
      <c r="U1304" s="88"/>
      <c r="V1304" s="88"/>
    </row>
    <row r="1305" spans="2:22" s="89" customFormat="1" x14ac:dyDescent="0.35">
      <c r="B1305" s="64"/>
      <c r="C1305" s="25"/>
      <c r="D1305" s="16"/>
      <c r="E1305" s="4"/>
      <c r="F1305" s="4"/>
      <c r="G1305" s="4"/>
      <c r="H1305" s="4"/>
      <c r="I1305" s="4"/>
      <c r="J1305" s="17"/>
      <c r="K1305" s="17"/>
      <c r="L1305" s="18"/>
      <c r="M1305" s="86"/>
      <c r="N1305" s="87"/>
      <c r="O1305" s="88"/>
      <c r="P1305" s="88"/>
      <c r="Q1305" s="88"/>
      <c r="R1305" s="88"/>
      <c r="S1305" s="88"/>
      <c r="T1305" s="88"/>
      <c r="U1305" s="88"/>
      <c r="V1305" s="88"/>
    </row>
    <row r="1306" spans="2:22" s="89" customFormat="1" ht="18" x14ac:dyDescent="0.4">
      <c r="B1306" s="64"/>
      <c r="C1306" s="84" t="s">
        <v>409</v>
      </c>
      <c r="D1306" s="16"/>
      <c r="E1306" s="85"/>
      <c r="F1306" s="4"/>
      <c r="G1306" s="4"/>
      <c r="H1306" s="4"/>
      <c r="I1306" s="4"/>
      <c r="J1306" s="17"/>
      <c r="K1306" s="17"/>
      <c r="L1306" s="18"/>
      <c r="M1306" s="86"/>
      <c r="N1306" s="87"/>
      <c r="O1306" s="88"/>
      <c r="P1306" s="88"/>
      <c r="Q1306" s="88"/>
      <c r="R1306" s="88"/>
      <c r="S1306" s="88"/>
      <c r="T1306" s="88"/>
      <c r="U1306" s="88"/>
      <c r="V1306" s="88"/>
    </row>
    <row r="1307" spans="2:22" s="89" customFormat="1" x14ac:dyDescent="0.35">
      <c r="B1307" s="64"/>
      <c r="C1307" s="25"/>
      <c r="D1307" s="16"/>
      <c r="E1307" s="4"/>
      <c r="F1307" s="4"/>
      <c r="G1307" s="4"/>
      <c r="H1307" s="4"/>
      <c r="I1307" s="4"/>
      <c r="J1307" s="17"/>
      <c r="K1307" s="17"/>
      <c r="L1307" s="18"/>
      <c r="M1307" s="86"/>
      <c r="N1307" s="87"/>
      <c r="O1307" s="88"/>
      <c r="P1307" s="88"/>
      <c r="Q1307" s="88"/>
      <c r="R1307" s="88"/>
      <c r="S1307" s="88"/>
      <c r="T1307" s="88"/>
      <c r="U1307" s="88"/>
      <c r="V1307" s="88"/>
    </row>
    <row r="1308" spans="2:22" s="89" customFormat="1" x14ac:dyDescent="0.35">
      <c r="B1308" s="64"/>
      <c r="C1308" s="90" t="s">
        <v>1092</v>
      </c>
      <c r="D1308" s="16"/>
      <c r="E1308" s="4"/>
      <c r="F1308" s="4"/>
      <c r="G1308" s="4"/>
      <c r="H1308" s="4"/>
      <c r="I1308" s="4"/>
      <c r="J1308" s="17"/>
      <c r="K1308" s="17"/>
      <c r="L1308" s="18"/>
      <c r="M1308" s="86"/>
      <c r="N1308" s="87"/>
      <c r="O1308" s="88"/>
      <c r="P1308" s="88"/>
      <c r="Q1308" s="88"/>
      <c r="R1308" s="88"/>
      <c r="S1308" s="88"/>
      <c r="T1308" s="88"/>
      <c r="U1308" s="88"/>
      <c r="V1308" s="88"/>
    </row>
    <row r="1309" spans="2:22" s="89" customFormat="1" x14ac:dyDescent="0.35">
      <c r="B1309" s="64"/>
      <c r="C1309" s="90" t="s">
        <v>1093</v>
      </c>
      <c r="D1309" s="16"/>
      <c r="E1309" s="4"/>
      <c r="F1309" s="4"/>
      <c r="G1309" s="4"/>
      <c r="H1309" s="4"/>
      <c r="I1309" s="4"/>
      <c r="J1309" s="17"/>
      <c r="K1309" s="17"/>
      <c r="L1309" s="18"/>
      <c r="M1309" s="86"/>
      <c r="N1309" s="87"/>
      <c r="O1309" s="88"/>
      <c r="P1309" s="88"/>
      <c r="Q1309" s="88"/>
      <c r="R1309" s="88"/>
      <c r="S1309" s="88"/>
      <c r="T1309" s="88"/>
      <c r="U1309" s="88"/>
      <c r="V1309" s="88"/>
    </row>
    <row r="1310" spans="2:22" s="89" customFormat="1" x14ac:dyDescent="0.35">
      <c r="B1310" s="64"/>
      <c r="C1310" s="25" t="s">
        <v>1094</v>
      </c>
      <c r="D1310" s="16"/>
      <c r="E1310" s="85"/>
      <c r="F1310" s="4"/>
      <c r="G1310" s="4"/>
      <c r="H1310" s="4"/>
      <c r="I1310" s="4"/>
      <c r="J1310" s="17"/>
      <c r="K1310" s="17"/>
      <c r="L1310" s="18"/>
      <c r="M1310" s="86"/>
      <c r="N1310" s="87"/>
      <c r="O1310" s="88"/>
      <c r="P1310" s="88"/>
      <c r="Q1310" s="88"/>
      <c r="R1310" s="88"/>
      <c r="S1310" s="88"/>
      <c r="T1310" s="88"/>
      <c r="U1310" s="88"/>
      <c r="V1310" s="88"/>
    </row>
    <row r="1311" spans="2:22" s="89" customFormat="1" x14ac:dyDescent="0.35">
      <c r="B1311" s="64"/>
      <c r="C1311" s="25" t="s">
        <v>1095</v>
      </c>
      <c r="D1311" s="16"/>
      <c r="E1311" s="4"/>
      <c r="F1311" s="4"/>
      <c r="G1311" s="4"/>
      <c r="H1311" s="4"/>
      <c r="I1311" s="4"/>
      <c r="J1311" s="17"/>
      <c r="K1311" s="17"/>
      <c r="L1311" s="18"/>
      <c r="M1311" s="86"/>
      <c r="N1311" s="87"/>
      <c r="O1311" s="88"/>
      <c r="P1311" s="88"/>
      <c r="Q1311" s="88"/>
      <c r="R1311" s="88"/>
      <c r="S1311" s="88"/>
      <c r="T1311" s="88"/>
      <c r="U1311" s="88"/>
      <c r="V1311" s="88"/>
    </row>
    <row r="1312" spans="2:22" s="89" customFormat="1" x14ac:dyDescent="0.35">
      <c r="B1312" s="64"/>
      <c r="C1312" s="90"/>
      <c r="D1312" s="16"/>
      <c r="E1312" s="85"/>
      <c r="F1312" s="4"/>
      <c r="G1312" s="4"/>
      <c r="H1312" s="4"/>
      <c r="I1312" s="4"/>
      <c r="J1312" s="17"/>
      <c r="K1312" s="17"/>
      <c r="L1312" s="18"/>
      <c r="M1312" s="86"/>
      <c r="N1312" s="87"/>
      <c r="O1312" s="88"/>
      <c r="P1312" s="88"/>
      <c r="Q1312" s="88"/>
      <c r="R1312" s="88"/>
      <c r="S1312" s="88"/>
      <c r="T1312" s="88"/>
      <c r="U1312" s="88"/>
      <c r="V1312" s="88"/>
    </row>
    <row r="1313" spans="2:22" s="89" customFormat="1" x14ac:dyDescent="0.35">
      <c r="B1313" s="64"/>
      <c r="C1313" s="25" t="s">
        <v>1096</v>
      </c>
      <c r="D1313" s="16"/>
      <c r="E1313" s="4"/>
      <c r="F1313" s="4"/>
      <c r="G1313" s="4"/>
      <c r="H1313" s="4"/>
      <c r="I1313" s="4"/>
      <c r="J1313" s="17"/>
      <c r="K1313" s="17"/>
      <c r="L1313" s="18"/>
      <c r="M1313" s="86"/>
      <c r="N1313" s="87"/>
      <c r="O1313" s="88"/>
      <c r="P1313" s="88"/>
      <c r="Q1313" s="88"/>
      <c r="R1313" s="88"/>
      <c r="S1313" s="88"/>
      <c r="T1313" s="88"/>
      <c r="U1313" s="88"/>
      <c r="V1313" s="88"/>
    </row>
    <row r="1314" spans="2:22" s="89" customFormat="1" x14ac:dyDescent="0.35">
      <c r="B1314" s="64"/>
      <c r="C1314" s="91"/>
      <c r="D1314" s="16"/>
      <c r="E1314" s="85"/>
      <c r="F1314" s="4"/>
      <c r="G1314" s="4"/>
      <c r="H1314" s="4"/>
      <c r="I1314" s="4"/>
      <c r="J1314" s="17"/>
      <c r="K1314" s="17"/>
      <c r="L1314" s="18"/>
      <c r="M1314" s="86"/>
      <c r="N1314" s="87"/>
      <c r="O1314" s="88"/>
      <c r="P1314" s="88"/>
      <c r="Q1314" s="88"/>
      <c r="R1314" s="88"/>
      <c r="S1314" s="88"/>
      <c r="T1314" s="88"/>
      <c r="U1314" s="88"/>
      <c r="V1314" s="88"/>
    </row>
    <row r="1315" spans="2:22" s="89" customFormat="1" x14ac:dyDescent="0.35">
      <c r="B1315" s="64"/>
      <c r="C1315" s="25" t="s">
        <v>1097</v>
      </c>
      <c r="D1315" s="16"/>
      <c r="E1315" s="4"/>
      <c r="F1315" s="4"/>
      <c r="G1315" s="4"/>
      <c r="H1315" s="4"/>
      <c r="I1315" s="4"/>
      <c r="J1315" s="17"/>
      <c r="K1315" s="17"/>
      <c r="L1315" s="18"/>
      <c r="M1315" s="86"/>
      <c r="N1315" s="87"/>
      <c r="O1315" s="88"/>
      <c r="P1315" s="88"/>
      <c r="Q1315" s="88"/>
      <c r="R1315" s="88"/>
      <c r="S1315" s="88"/>
      <c r="T1315" s="88"/>
      <c r="U1315" s="88"/>
      <c r="V1315" s="88"/>
    </row>
    <row r="1316" spans="2:22" s="89" customFormat="1" x14ac:dyDescent="0.35">
      <c r="B1316" s="64"/>
      <c r="C1316" s="92" t="s">
        <v>1098</v>
      </c>
      <c r="D1316" s="16"/>
      <c r="E1316" s="85"/>
      <c r="F1316" s="4"/>
      <c r="G1316" s="4"/>
      <c r="H1316" s="4"/>
      <c r="I1316" s="4"/>
      <c r="J1316" s="17"/>
      <c r="K1316" s="17"/>
      <c r="L1316" s="18"/>
      <c r="M1316" s="86"/>
      <c r="N1316" s="87"/>
      <c r="O1316" s="88"/>
      <c r="P1316" s="88"/>
      <c r="Q1316" s="88"/>
      <c r="R1316" s="88"/>
      <c r="S1316" s="88"/>
      <c r="T1316" s="88"/>
      <c r="U1316" s="88"/>
      <c r="V1316" s="88"/>
    </row>
    <row r="1317" spans="2:22" s="89" customFormat="1" x14ac:dyDescent="0.35">
      <c r="B1317" s="64"/>
      <c r="C1317" s="92"/>
      <c r="D1317" s="16"/>
      <c r="E1317" s="85"/>
      <c r="F1317" s="4"/>
      <c r="G1317" s="4"/>
      <c r="H1317" s="4"/>
      <c r="I1317" s="4"/>
      <c r="J1317" s="17"/>
      <c r="K1317" s="17"/>
      <c r="L1317" s="18"/>
      <c r="M1317" s="86"/>
      <c r="N1317" s="87"/>
      <c r="O1317" s="88"/>
      <c r="P1317" s="88"/>
      <c r="Q1317" s="88"/>
      <c r="R1317" s="88"/>
      <c r="S1317" s="88"/>
      <c r="T1317" s="88"/>
      <c r="U1317" s="88"/>
      <c r="V1317" s="88"/>
    </row>
    <row r="1318" spans="2:22" s="89" customFormat="1" x14ac:dyDescent="0.35">
      <c r="B1318" s="64"/>
      <c r="C1318" s="92" t="s">
        <v>1099</v>
      </c>
      <c r="D1318" s="16"/>
      <c r="E1318" s="85"/>
      <c r="F1318" s="4"/>
      <c r="G1318" s="4"/>
      <c r="H1318" s="4"/>
      <c r="I1318" s="4"/>
      <c r="J1318" s="17"/>
      <c r="K1318" s="17"/>
      <c r="L1318" s="18"/>
      <c r="M1318" s="86"/>
      <c r="N1318" s="87"/>
      <c r="O1318" s="88"/>
      <c r="P1318" s="88"/>
      <c r="Q1318" s="88"/>
      <c r="R1318" s="88"/>
      <c r="S1318" s="88"/>
      <c r="T1318" s="88"/>
      <c r="U1318" s="88"/>
      <c r="V1318" s="88"/>
    </row>
    <row r="1319" spans="2:22" s="89" customFormat="1" x14ac:dyDescent="0.35">
      <c r="B1319" s="64"/>
      <c r="C1319" s="92" t="s">
        <v>1100</v>
      </c>
      <c r="D1319" s="16"/>
      <c r="E1319" s="85"/>
      <c r="F1319" s="4"/>
      <c r="G1319" s="4"/>
      <c r="H1319" s="4"/>
      <c r="I1319" s="4"/>
      <c r="J1319" s="17"/>
      <c r="K1319" s="17"/>
      <c r="L1319" s="18"/>
      <c r="M1319" s="86"/>
      <c r="N1319" s="87"/>
      <c r="O1319" s="88"/>
      <c r="P1319" s="88"/>
      <c r="Q1319" s="88"/>
      <c r="R1319" s="88"/>
      <c r="S1319" s="88"/>
      <c r="T1319" s="88"/>
      <c r="U1319" s="88"/>
      <c r="V1319" s="88"/>
    </row>
    <row r="1320" spans="2:22" s="89" customFormat="1" x14ac:dyDescent="0.35">
      <c r="B1320" s="64"/>
      <c r="C1320" s="92" t="s">
        <v>1101</v>
      </c>
      <c r="D1320" s="16"/>
      <c r="E1320" s="85"/>
      <c r="F1320" s="4"/>
      <c r="G1320" s="4"/>
      <c r="H1320" s="4"/>
      <c r="I1320" s="4"/>
      <c r="J1320" s="17"/>
      <c r="K1320" s="17"/>
      <c r="L1320" s="18"/>
      <c r="M1320" s="86"/>
      <c r="N1320" s="87"/>
      <c r="O1320" s="88"/>
      <c r="P1320" s="88"/>
      <c r="Q1320" s="88"/>
      <c r="R1320" s="88"/>
      <c r="S1320" s="88"/>
      <c r="T1320" s="88"/>
      <c r="U1320" s="88"/>
      <c r="V1320" s="88"/>
    </row>
    <row r="1321" spans="2:22" s="89" customFormat="1" x14ac:dyDescent="0.35">
      <c r="B1321" s="64"/>
      <c r="C1321" s="25"/>
      <c r="D1321" s="16"/>
      <c r="E1321" s="4"/>
      <c r="F1321" s="4"/>
      <c r="G1321" s="4"/>
      <c r="H1321" s="4"/>
      <c r="I1321" s="4"/>
      <c r="J1321" s="17"/>
      <c r="K1321" s="17"/>
      <c r="L1321" s="18"/>
      <c r="M1321" s="86"/>
      <c r="N1321" s="87"/>
      <c r="O1321" s="88"/>
      <c r="P1321" s="88"/>
      <c r="Q1321" s="88"/>
      <c r="R1321" s="88"/>
      <c r="S1321" s="88"/>
      <c r="T1321" s="88"/>
      <c r="U1321" s="88"/>
      <c r="V1321" s="88"/>
    </row>
    <row r="1322" spans="2:22" s="28" customFormat="1" x14ac:dyDescent="0.35">
      <c r="B1322" s="14"/>
      <c r="C1322" s="25"/>
      <c r="D1322" s="16"/>
      <c r="E1322" s="4"/>
      <c r="F1322" s="4"/>
      <c r="G1322" s="4"/>
      <c r="H1322" s="4"/>
      <c r="I1322" s="4"/>
      <c r="J1322" s="17"/>
      <c r="K1322" s="17"/>
      <c r="L1322" s="18"/>
      <c r="M1322" s="19"/>
      <c r="N1322" s="20"/>
      <c r="O1322" s="5"/>
      <c r="P1322" s="5"/>
      <c r="Q1322" s="5"/>
      <c r="R1322" s="5"/>
      <c r="S1322" s="5"/>
      <c r="T1322" s="5"/>
      <c r="U1322" s="5"/>
      <c r="V1322" s="5"/>
    </row>
    <row r="1323" spans="2:22" s="39" customFormat="1" ht="39.75" customHeight="1" thickBot="1" x14ac:dyDescent="0.45">
      <c r="B1323" s="30"/>
      <c r="C1323" s="31"/>
      <c r="D1323" s="32"/>
      <c r="E1323" s="33"/>
      <c r="F1323" s="33"/>
      <c r="G1323" s="33"/>
      <c r="H1323" s="33"/>
      <c r="I1323" s="33"/>
      <c r="J1323" s="34"/>
      <c r="K1323" s="35"/>
      <c r="L1323" s="36" t="s">
        <v>34</v>
      </c>
      <c r="M1323" s="37"/>
      <c r="N1323" s="38"/>
      <c r="P1323" s="40"/>
    </row>
    <row r="1324" spans="2:22" s="40" customFormat="1" ht="17.25" customHeight="1" thickTop="1" x14ac:dyDescent="0.35">
      <c r="B1324" s="41"/>
      <c r="C1324" s="42"/>
      <c r="D1324" s="43"/>
      <c r="E1324" s="44"/>
      <c r="F1324" s="44"/>
      <c r="G1324" s="44"/>
      <c r="H1324" s="44"/>
      <c r="I1324" s="44"/>
      <c r="J1324" s="45" t="s">
        <v>35</v>
      </c>
      <c r="K1324" s="35"/>
      <c r="L1324" s="46"/>
      <c r="M1324" s="47"/>
      <c r="N1324" s="48"/>
      <c r="O1324" s="39"/>
      <c r="P1324" s="39"/>
    </row>
    <row r="1325" spans="2:22" s="40" customFormat="1" ht="17.25" customHeight="1" x14ac:dyDescent="0.35">
      <c r="B1325" s="49"/>
      <c r="C1325" s="50" t="s">
        <v>36</v>
      </c>
      <c r="D1325" s="51"/>
      <c r="J1325" s="52"/>
      <c r="K1325" s="50"/>
      <c r="L1325" s="53"/>
      <c r="M1325" s="53"/>
      <c r="N1325" s="48"/>
      <c r="O1325" s="39"/>
      <c r="P1325" s="39"/>
    </row>
    <row r="1326" spans="2:22" s="39" customFormat="1" ht="17.25" customHeight="1" x14ac:dyDescent="0.35">
      <c r="B1326" s="54"/>
      <c r="C1326" s="50" t="s">
        <v>37</v>
      </c>
      <c r="D1326" s="55"/>
      <c r="J1326" s="56"/>
      <c r="K1326" s="50"/>
      <c r="L1326" s="53"/>
      <c r="M1326" s="57"/>
    </row>
    <row r="1327" spans="2:22" s="39" customFormat="1" ht="17.25" customHeight="1" x14ac:dyDescent="0.4">
      <c r="B1327" s="54"/>
      <c r="C1327" s="50" t="s">
        <v>38</v>
      </c>
      <c r="D1327" s="55"/>
      <c r="J1327" s="52"/>
      <c r="K1327" s="58"/>
      <c r="L1327" s="59"/>
      <c r="M1327" s="57"/>
      <c r="N1327" s="48"/>
    </row>
    <row r="1328" spans="2:22" s="39" customFormat="1" ht="17.25" customHeight="1" x14ac:dyDescent="0.35">
      <c r="B1328" s="54"/>
      <c r="C1328" s="50" t="str">
        <f>+C1253</f>
        <v xml:space="preserve">Dlamvuzo High School </v>
      </c>
      <c r="D1328" s="55"/>
      <c r="J1328" s="60" t="s">
        <v>39</v>
      </c>
      <c r="K1328" s="50"/>
      <c r="L1328" s="53"/>
      <c r="M1328" s="57"/>
      <c r="N1328" s="48"/>
    </row>
    <row r="1329" spans="2:22" s="39" customFormat="1" ht="17.25" customHeight="1" x14ac:dyDescent="0.35">
      <c r="B1329" s="54"/>
      <c r="C1329" s="61" t="s">
        <v>410</v>
      </c>
      <c r="D1329" s="55"/>
      <c r="J1329" s="56" t="s">
        <v>41</v>
      </c>
      <c r="K1329" s="50"/>
      <c r="L1329" s="53"/>
      <c r="M1329" s="57"/>
      <c r="N1329" s="48"/>
    </row>
    <row r="1330" spans="2:22" ht="18" x14ac:dyDescent="0.4">
      <c r="K1330" s="6" t="s">
        <v>0</v>
      </c>
      <c r="N1330" s="5"/>
    </row>
    <row r="1331" spans="2:22" ht="18" x14ac:dyDescent="0.4">
      <c r="K1331" s="6" t="s">
        <v>1157</v>
      </c>
      <c r="N1331" s="5"/>
    </row>
    <row r="1332" spans="2:22" ht="18" x14ac:dyDescent="0.4">
      <c r="K1332" s="6" t="str">
        <f>+K1257</f>
        <v>DLAMVUZO HIGH SCHOOL</v>
      </c>
      <c r="N1332" s="5"/>
    </row>
    <row r="1333" spans="2:22" s="7" customFormat="1" ht="18" x14ac:dyDescent="0.4">
      <c r="B1333" s="8"/>
      <c r="C1333" s="9"/>
      <c r="D1333" s="10"/>
      <c r="E1333" s="11"/>
      <c r="F1333" s="11"/>
      <c r="G1333" s="11"/>
      <c r="H1333" s="11"/>
      <c r="I1333" s="11"/>
      <c r="J1333" s="12"/>
      <c r="K1333" s="12"/>
      <c r="L1333" s="11"/>
      <c r="M1333" s="11"/>
      <c r="N1333" s="5"/>
      <c r="O1333" s="5"/>
      <c r="P1333" s="5"/>
      <c r="Q1333" s="5"/>
      <c r="R1333" s="5"/>
      <c r="S1333" s="5"/>
      <c r="T1333" s="5"/>
      <c r="U1333" s="5"/>
      <c r="V1333" s="5"/>
    </row>
    <row r="1334" spans="2:22" s="7" customFormat="1" ht="18" x14ac:dyDescent="0.4">
      <c r="B1334" s="8" t="s">
        <v>2</v>
      </c>
      <c r="D1334" s="10" t="s">
        <v>3</v>
      </c>
      <c r="E1334" s="11" t="s">
        <v>4</v>
      </c>
      <c r="F1334" s="11" t="s">
        <v>4</v>
      </c>
      <c r="G1334" s="11" t="s">
        <v>4</v>
      </c>
      <c r="H1334" s="11" t="s">
        <v>4</v>
      </c>
      <c r="I1334" s="11" t="s">
        <v>4</v>
      </c>
      <c r="J1334" s="12"/>
      <c r="K1334" s="8" t="s">
        <v>5</v>
      </c>
      <c r="L1334" s="13" t="s">
        <v>6</v>
      </c>
      <c r="M1334" s="13" t="s">
        <v>7</v>
      </c>
      <c r="N1334" s="5"/>
      <c r="O1334" s="5"/>
      <c r="P1334" s="5"/>
      <c r="Q1334" s="5"/>
      <c r="R1334" s="5"/>
      <c r="S1334" s="5"/>
      <c r="T1334" s="5"/>
      <c r="U1334" s="5"/>
      <c r="V1334" s="5"/>
    </row>
    <row r="1335" spans="2:22" s="89" customFormat="1" ht="18" x14ac:dyDescent="0.4">
      <c r="B1335" s="64"/>
      <c r="C1335" s="84" t="s">
        <v>411</v>
      </c>
      <c r="D1335" s="16"/>
      <c r="E1335" s="85"/>
      <c r="F1335" s="4"/>
      <c r="G1335" s="4"/>
      <c r="H1335" s="4"/>
      <c r="I1335" s="4"/>
      <c r="J1335" s="17"/>
      <c r="K1335" s="17"/>
      <c r="L1335" s="18"/>
      <c r="M1335" s="86"/>
      <c r="N1335" s="87"/>
      <c r="O1335" s="88"/>
      <c r="P1335" s="88"/>
      <c r="Q1335" s="88"/>
      <c r="R1335" s="88"/>
      <c r="S1335" s="88"/>
      <c r="T1335" s="88"/>
      <c r="U1335" s="88"/>
      <c r="V1335" s="88"/>
    </row>
    <row r="1336" spans="2:22" s="89" customFormat="1" x14ac:dyDescent="0.35">
      <c r="B1336" s="64"/>
      <c r="C1336" s="5"/>
      <c r="D1336" s="16"/>
      <c r="E1336" s="85"/>
      <c r="F1336" s="4"/>
      <c r="G1336" s="4"/>
      <c r="H1336" s="4"/>
      <c r="I1336" s="4"/>
      <c r="J1336" s="17"/>
      <c r="K1336" s="17"/>
      <c r="L1336" s="18"/>
      <c r="M1336" s="86"/>
      <c r="N1336" s="87"/>
      <c r="O1336" s="88"/>
      <c r="P1336" s="88"/>
      <c r="Q1336" s="88"/>
      <c r="R1336" s="88"/>
      <c r="S1336" s="88"/>
      <c r="T1336" s="88"/>
      <c r="U1336" s="88"/>
      <c r="V1336" s="88"/>
    </row>
    <row r="1337" spans="2:22" s="89" customFormat="1" x14ac:dyDescent="0.35">
      <c r="B1337" s="64"/>
      <c r="C1337" s="90" t="s">
        <v>1092</v>
      </c>
      <c r="D1337" s="16"/>
      <c r="E1337" s="4"/>
      <c r="F1337" s="4"/>
      <c r="G1337" s="4"/>
      <c r="H1337" s="4"/>
      <c r="I1337" s="4"/>
      <c r="J1337" s="17"/>
      <c r="K1337" s="17"/>
      <c r="L1337" s="18"/>
      <c r="M1337" s="86"/>
      <c r="N1337" s="87"/>
      <c r="O1337" s="88"/>
      <c r="P1337" s="88"/>
      <c r="Q1337" s="88"/>
      <c r="R1337" s="88"/>
      <c r="S1337" s="88"/>
      <c r="T1337" s="88"/>
      <c r="U1337" s="88"/>
      <c r="V1337" s="88"/>
    </row>
    <row r="1338" spans="2:22" s="89" customFormat="1" x14ac:dyDescent="0.35">
      <c r="B1338" s="64"/>
      <c r="C1338" s="90" t="s">
        <v>1093</v>
      </c>
      <c r="D1338" s="16"/>
      <c r="E1338" s="85"/>
      <c r="F1338" s="4"/>
      <c r="G1338" s="4"/>
      <c r="H1338" s="4"/>
      <c r="I1338" s="4"/>
      <c r="J1338" s="17"/>
      <c r="K1338" s="17"/>
      <c r="L1338" s="18"/>
      <c r="M1338" s="86"/>
      <c r="N1338" s="87"/>
      <c r="O1338" s="88"/>
      <c r="P1338" s="88"/>
      <c r="Q1338" s="88"/>
      <c r="R1338" s="88"/>
      <c r="S1338" s="88"/>
      <c r="T1338" s="88"/>
      <c r="U1338" s="88"/>
      <c r="V1338" s="88"/>
    </row>
    <row r="1339" spans="2:22" s="89" customFormat="1" x14ac:dyDescent="0.35">
      <c r="B1339" s="64"/>
      <c r="C1339" s="25" t="s">
        <v>1094</v>
      </c>
      <c r="D1339" s="16"/>
      <c r="E1339" s="4"/>
      <c r="F1339" s="4"/>
      <c r="G1339" s="4"/>
      <c r="H1339" s="4"/>
      <c r="I1339" s="4"/>
      <c r="J1339" s="17"/>
      <c r="K1339" s="17"/>
      <c r="L1339" s="18"/>
      <c r="M1339" s="86"/>
      <c r="N1339" s="87"/>
      <c r="O1339" s="88"/>
      <c r="P1339" s="88"/>
      <c r="Q1339" s="88"/>
      <c r="R1339" s="88"/>
      <c r="S1339" s="88"/>
      <c r="T1339" s="88"/>
      <c r="U1339" s="88"/>
      <c r="V1339" s="88"/>
    </row>
    <row r="1340" spans="2:22" s="89" customFormat="1" x14ac:dyDescent="0.35">
      <c r="B1340" s="64"/>
      <c r="C1340" s="25" t="s">
        <v>1095</v>
      </c>
      <c r="D1340" s="16"/>
      <c r="E1340" s="85"/>
      <c r="F1340" s="4"/>
      <c r="G1340" s="4"/>
      <c r="H1340" s="4"/>
      <c r="I1340" s="4"/>
      <c r="J1340" s="17"/>
      <c r="K1340" s="17"/>
      <c r="L1340" s="18"/>
      <c r="M1340" s="86"/>
      <c r="N1340" s="87"/>
      <c r="O1340" s="88"/>
      <c r="P1340" s="88"/>
      <c r="Q1340" s="88"/>
      <c r="R1340" s="88"/>
      <c r="S1340" s="88"/>
      <c r="T1340" s="88"/>
      <c r="U1340" s="88"/>
      <c r="V1340" s="88"/>
    </row>
    <row r="1341" spans="2:22" s="88" customFormat="1" x14ac:dyDescent="0.35">
      <c r="B1341" s="64"/>
      <c r="C1341" s="90"/>
      <c r="D1341" s="16"/>
      <c r="E1341" s="4"/>
      <c r="F1341" s="4"/>
      <c r="G1341" s="4"/>
      <c r="H1341" s="4"/>
      <c r="I1341" s="4"/>
      <c r="J1341" s="17"/>
      <c r="K1341" s="17"/>
      <c r="L1341" s="18"/>
      <c r="M1341" s="86"/>
      <c r="N1341" s="87"/>
    </row>
    <row r="1342" spans="2:22" s="88" customFormat="1" x14ac:dyDescent="0.35">
      <c r="B1342" s="64"/>
      <c r="C1342" s="25" t="s">
        <v>1096</v>
      </c>
      <c r="D1342" s="16"/>
      <c r="E1342" s="4"/>
      <c r="F1342" s="4"/>
      <c r="G1342" s="4"/>
      <c r="H1342" s="4"/>
      <c r="I1342" s="4"/>
      <c r="J1342" s="17"/>
      <c r="K1342" s="17"/>
      <c r="L1342" s="18"/>
      <c r="M1342" s="86"/>
      <c r="N1342" s="87"/>
    </row>
    <row r="1343" spans="2:22" s="88" customFormat="1" x14ac:dyDescent="0.35">
      <c r="B1343" s="64"/>
      <c r="C1343" s="91"/>
      <c r="D1343" s="16"/>
      <c r="E1343" s="4"/>
      <c r="F1343" s="4"/>
      <c r="G1343" s="4"/>
      <c r="H1343" s="4"/>
      <c r="I1343" s="4"/>
      <c r="J1343" s="17"/>
      <c r="K1343" s="17"/>
      <c r="L1343" s="18"/>
      <c r="M1343" s="86"/>
      <c r="N1343" s="87"/>
    </row>
    <row r="1344" spans="2:22" s="88" customFormat="1" x14ac:dyDescent="0.35">
      <c r="B1344" s="64"/>
      <c r="C1344" s="25" t="s">
        <v>1097</v>
      </c>
      <c r="D1344" s="16"/>
      <c r="E1344" s="4"/>
      <c r="F1344" s="4"/>
      <c r="G1344" s="4"/>
      <c r="H1344" s="4"/>
      <c r="I1344" s="4"/>
      <c r="J1344" s="17"/>
      <c r="K1344" s="17"/>
      <c r="L1344" s="18"/>
      <c r="M1344" s="86"/>
      <c r="N1344" s="87"/>
    </row>
    <row r="1345" spans="2:14" s="88" customFormat="1" x14ac:dyDescent="0.35">
      <c r="B1345" s="64"/>
      <c r="C1345" s="92" t="s">
        <v>1098</v>
      </c>
      <c r="D1345" s="16"/>
      <c r="E1345" s="4"/>
      <c r="F1345" s="4"/>
      <c r="G1345" s="4"/>
      <c r="H1345" s="4"/>
      <c r="I1345" s="4"/>
      <c r="J1345" s="17"/>
      <c r="K1345" s="17"/>
      <c r="L1345" s="18"/>
      <c r="M1345" s="86"/>
      <c r="N1345" s="87"/>
    </row>
    <row r="1346" spans="2:14" s="88" customFormat="1" x14ac:dyDescent="0.35">
      <c r="B1346" s="64"/>
      <c r="C1346" s="92"/>
      <c r="D1346" s="16"/>
      <c r="E1346" s="4"/>
      <c r="F1346" s="4"/>
      <c r="G1346" s="4"/>
      <c r="H1346" s="4"/>
      <c r="I1346" s="4"/>
      <c r="J1346" s="17"/>
      <c r="K1346" s="17"/>
      <c r="L1346" s="18"/>
      <c r="M1346" s="86"/>
      <c r="N1346" s="87"/>
    </row>
    <row r="1347" spans="2:14" s="88" customFormat="1" ht="18" x14ac:dyDescent="0.4">
      <c r="B1347" s="64"/>
      <c r="C1347" s="84" t="s">
        <v>412</v>
      </c>
      <c r="D1347" s="16"/>
      <c r="E1347" s="4"/>
      <c r="F1347" s="4"/>
      <c r="G1347" s="4"/>
      <c r="H1347" s="4"/>
      <c r="I1347" s="4"/>
      <c r="J1347" s="17"/>
      <c r="K1347" s="17"/>
      <c r="L1347" s="18"/>
      <c r="M1347" s="86"/>
      <c r="N1347" s="87"/>
    </row>
    <row r="1348" spans="2:14" s="88" customFormat="1" x14ac:dyDescent="0.35">
      <c r="B1348" s="64"/>
      <c r="C1348" s="25"/>
      <c r="D1348" s="16"/>
      <c r="E1348" s="4"/>
      <c r="F1348" s="4"/>
      <c r="G1348" s="4"/>
      <c r="H1348" s="4"/>
      <c r="I1348" s="4"/>
      <c r="J1348" s="17"/>
      <c r="K1348" s="17"/>
      <c r="L1348" s="18"/>
      <c r="M1348" s="86"/>
      <c r="N1348" s="87"/>
    </row>
    <row r="1349" spans="2:14" s="88" customFormat="1" x14ac:dyDescent="0.35">
      <c r="B1349" s="64"/>
      <c r="C1349" s="90" t="s">
        <v>1092</v>
      </c>
      <c r="D1349" s="16"/>
      <c r="E1349" s="4"/>
      <c r="F1349" s="4"/>
      <c r="G1349" s="4"/>
      <c r="H1349" s="4"/>
      <c r="I1349" s="4"/>
      <c r="J1349" s="17"/>
      <c r="K1349" s="17"/>
      <c r="L1349" s="18"/>
      <c r="M1349" s="86"/>
      <c r="N1349" s="87"/>
    </row>
    <row r="1350" spans="2:14" s="88" customFormat="1" x14ac:dyDescent="0.35">
      <c r="B1350" s="64"/>
      <c r="C1350" s="90" t="s">
        <v>1093</v>
      </c>
      <c r="D1350" s="16"/>
      <c r="E1350" s="4"/>
      <c r="F1350" s="4"/>
      <c r="G1350" s="4"/>
      <c r="H1350" s="4"/>
      <c r="I1350" s="4"/>
      <c r="J1350" s="17"/>
      <c r="K1350" s="17"/>
      <c r="L1350" s="18"/>
      <c r="M1350" s="86"/>
      <c r="N1350" s="87"/>
    </row>
    <row r="1351" spans="2:14" s="88" customFormat="1" x14ac:dyDescent="0.35">
      <c r="B1351" s="64"/>
      <c r="C1351" s="25" t="s">
        <v>1094</v>
      </c>
      <c r="D1351" s="16"/>
      <c r="E1351" s="4"/>
      <c r="F1351" s="4"/>
      <c r="G1351" s="4"/>
      <c r="H1351" s="4"/>
      <c r="I1351" s="4"/>
      <c r="J1351" s="17"/>
      <c r="K1351" s="17"/>
      <c r="L1351" s="18"/>
      <c r="M1351" s="86"/>
      <c r="N1351" s="87"/>
    </row>
    <row r="1352" spans="2:14" s="88" customFormat="1" x14ac:dyDescent="0.35">
      <c r="B1352" s="64"/>
      <c r="C1352" s="25" t="s">
        <v>1095</v>
      </c>
      <c r="D1352" s="16"/>
      <c r="E1352" s="4"/>
      <c r="F1352" s="4"/>
      <c r="G1352" s="4"/>
      <c r="H1352" s="4"/>
      <c r="I1352" s="4"/>
      <c r="J1352" s="17"/>
      <c r="K1352" s="17"/>
      <c r="L1352" s="18"/>
      <c r="M1352" s="86"/>
      <c r="N1352" s="87"/>
    </row>
    <row r="1353" spans="2:14" s="88" customFormat="1" x14ac:dyDescent="0.35">
      <c r="B1353" s="64"/>
      <c r="C1353" s="90"/>
      <c r="D1353" s="16"/>
      <c r="E1353" s="4"/>
      <c r="F1353" s="4"/>
      <c r="G1353" s="4"/>
      <c r="H1353" s="4"/>
      <c r="I1353" s="4"/>
      <c r="J1353" s="17"/>
      <c r="K1353" s="17"/>
      <c r="L1353" s="18"/>
      <c r="M1353" s="86"/>
      <c r="N1353" s="87"/>
    </row>
    <row r="1354" spans="2:14" s="88" customFormat="1" x14ac:dyDescent="0.35">
      <c r="B1354" s="14"/>
      <c r="C1354" s="25" t="s">
        <v>1096</v>
      </c>
      <c r="D1354" s="16"/>
      <c r="E1354" s="4"/>
      <c r="F1354" s="4"/>
      <c r="G1354" s="4"/>
      <c r="H1354" s="4"/>
      <c r="I1354" s="4"/>
      <c r="J1354" s="17"/>
      <c r="K1354" s="17"/>
      <c r="L1354" s="18"/>
      <c r="M1354" s="86"/>
      <c r="N1354" s="87"/>
    </row>
    <row r="1355" spans="2:14" s="88" customFormat="1" x14ac:dyDescent="0.35">
      <c r="B1355" s="14"/>
      <c r="C1355" s="91"/>
      <c r="D1355" s="16"/>
      <c r="E1355" s="4"/>
      <c r="F1355" s="4"/>
      <c r="G1355" s="4"/>
      <c r="H1355" s="4"/>
      <c r="I1355" s="4"/>
      <c r="J1355" s="17"/>
      <c r="K1355" s="17"/>
      <c r="L1355" s="18"/>
      <c r="M1355" s="86"/>
      <c r="N1355" s="87"/>
    </row>
    <row r="1356" spans="2:14" s="88" customFormat="1" x14ac:dyDescent="0.35">
      <c r="B1356" s="14"/>
      <c r="C1356" s="25" t="s">
        <v>1097</v>
      </c>
      <c r="D1356" s="16"/>
      <c r="E1356" s="4"/>
      <c r="F1356" s="4"/>
      <c r="G1356" s="4"/>
      <c r="H1356" s="4"/>
      <c r="I1356" s="4"/>
      <c r="J1356" s="17"/>
      <c r="K1356" s="17"/>
      <c r="L1356" s="18"/>
      <c r="M1356" s="86"/>
      <c r="N1356" s="87"/>
    </row>
    <row r="1357" spans="2:14" s="88" customFormat="1" x14ac:dyDescent="0.35">
      <c r="B1357" s="14"/>
      <c r="C1357" s="92" t="s">
        <v>1098</v>
      </c>
      <c r="D1357" s="16"/>
      <c r="E1357" s="4"/>
      <c r="F1357" s="4"/>
      <c r="G1357" s="4"/>
      <c r="H1357" s="4"/>
      <c r="I1357" s="4"/>
      <c r="J1357" s="17"/>
      <c r="K1357" s="17"/>
      <c r="L1357" s="18"/>
      <c r="M1357" s="86"/>
      <c r="N1357" s="87"/>
    </row>
    <row r="1358" spans="2:14" x14ac:dyDescent="0.35">
      <c r="B1358" s="14"/>
      <c r="C1358" s="25"/>
      <c r="D1358" s="16"/>
      <c r="J1358" s="17"/>
      <c r="K1358" s="17"/>
      <c r="L1358" s="18"/>
      <c r="M1358" s="19"/>
    </row>
    <row r="1359" spans="2:14" x14ac:dyDescent="0.35">
      <c r="B1359" s="76" t="s">
        <v>413</v>
      </c>
      <c r="C1359" s="25" t="s">
        <v>319</v>
      </c>
      <c r="D1359" s="16"/>
      <c r="J1359" s="17"/>
      <c r="K1359" s="17"/>
      <c r="L1359" s="18"/>
      <c r="M1359" s="19"/>
    </row>
    <row r="1360" spans="2:14" x14ac:dyDescent="0.35">
      <c r="B1360" s="14"/>
      <c r="C1360" s="25"/>
      <c r="D1360" s="16"/>
      <c r="J1360" s="17"/>
      <c r="K1360" s="17"/>
      <c r="L1360" s="18"/>
      <c r="M1360" s="19"/>
    </row>
    <row r="1361" spans="2:13" x14ac:dyDescent="0.35">
      <c r="B1361" s="76" t="s">
        <v>414</v>
      </c>
      <c r="C1361" s="25" t="s">
        <v>415</v>
      </c>
      <c r="D1361" s="77"/>
      <c r="J1361" s="17"/>
      <c r="K1361" s="17"/>
      <c r="L1361" s="18"/>
      <c r="M1361" s="19"/>
    </row>
    <row r="1362" spans="2:13" x14ac:dyDescent="0.35">
      <c r="B1362" s="14"/>
      <c r="C1362" s="25"/>
      <c r="D1362" s="16"/>
      <c r="J1362" s="17"/>
      <c r="K1362" s="17"/>
      <c r="L1362" s="18"/>
      <c r="M1362" s="19"/>
    </row>
    <row r="1363" spans="2:13" x14ac:dyDescent="0.35">
      <c r="B1363" s="76" t="s">
        <v>416</v>
      </c>
      <c r="C1363" s="25" t="s">
        <v>320</v>
      </c>
      <c r="D1363" s="16"/>
      <c r="J1363" s="17"/>
      <c r="K1363" s="17"/>
      <c r="L1363" s="18"/>
      <c r="M1363" s="19"/>
    </row>
    <row r="1364" spans="2:13" x14ac:dyDescent="0.35">
      <c r="B1364" s="14"/>
      <c r="C1364" s="25"/>
      <c r="D1364" s="16"/>
      <c r="J1364" s="17"/>
      <c r="K1364" s="17"/>
      <c r="L1364" s="18"/>
      <c r="M1364" s="19"/>
    </row>
    <row r="1365" spans="2:13" x14ac:dyDescent="0.35">
      <c r="B1365" s="76" t="s">
        <v>417</v>
      </c>
      <c r="C1365" s="25" t="s">
        <v>418</v>
      </c>
      <c r="D1365" s="77"/>
      <c r="J1365" s="17"/>
      <c r="K1365" s="17"/>
      <c r="L1365" s="18"/>
      <c r="M1365" s="19"/>
    </row>
    <row r="1366" spans="2:13" ht="24" customHeight="1" x14ac:dyDescent="0.35">
      <c r="B1366" s="14"/>
      <c r="C1366" s="25" t="s">
        <v>419</v>
      </c>
      <c r="D1366" s="16"/>
      <c r="J1366" s="17"/>
      <c r="K1366" s="17"/>
      <c r="L1366" s="18"/>
      <c r="M1366" s="19"/>
    </row>
    <row r="1367" spans="2:13" x14ac:dyDescent="0.35">
      <c r="B1367" s="14"/>
      <c r="C1367" s="25" t="s">
        <v>420</v>
      </c>
      <c r="D1367" s="16"/>
      <c r="J1367" s="17"/>
      <c r="K1367" s="17"/>
      <c r="L1367" s="18"/>
      <c r="M1367" s="19"/>
    </row>
    <row r="1368" spans="2:13" x14ac:dyDescent="0.35">
      <c r="B1368" s="14"/>
      <c r="C1368" s="25"/>
      <c r="D1368" s="16"/>
      <c r="J1368" s="17"/>
      <c r="K1368" s="17"/>
      <c r="L1368" s="18"/>
      <c r="M1368" s="19"/>
    </row>
    <row r="1369" spans="2:13" x14ac:dyDescent="0.35">
      <c r="B1369" s="76" t="s">
        <v>421</v>
      </c>
      <c r="C1369" s="25" t="s">
        <v>323</v>
      </c>
      <c r="D1369" s="77"/>
      <c r="J1369" s="17"/>
      <c r="K1369" s="17"/>
      <c r="L1369" s="18"/>
      <c r="M1369" s="19"/>
    </row>
    <row r="1370" spans="2:13" x14ac:dyDescent="0.35">
      <c r="B1370" s="14"/>
      <c r="C1370" s="25"/>
      <c r="D1370" s="16"/>
      <c r="J1370" s="17"/>
      <c r="K1370" s="17"/>
      <c r="L1370" s="18"/>
      <c r="M1370" s="19"/>
    </row>
    <row r="1371" spans="2:13" ht="70" x14ac:dyDescent="0.35">
      <c r="B1371" s="76" t="s">
        <v>422</v>
      </c>
      <c r="C1371" s="93" t="s">
        <v>423</v>
      </c>
      <c r="D1371" s="77"/>
      <c r="J1371" s="17"/>
      <c r="K1371" s="17"/>
      <c r="L1371" s="18"/>
      <c r="M1371" s="19"/>
    </row>
    <row r="1372" spans="2:13" x14ac:dyDescent="0.35">
      <c r="B1372" s="14"/>
      <c r="C1372" s="25"/>
      <c r="D1372" s="16"/>
      <c r="J1372" s="17"/>
      <c r="K1372" s="17"/>
      <c r="L1372" s="18"/>
      <c r="M1372" s="19"/>
    </row>
    <row r="1373" spans="2:13" x14ac:dyDescent="0.35">
      <c r="B1373" s="76" t="s">
        <v>424</v>
      </c>
      <c r="C1373" s="25" t="s">
        <v>425</v>
      </c>
      <c r="D1373" s="16"/>
      <c r="J1373" s="17"/>
      <c r="K1373" s="17"/>
      <c r="L1373" s="18"/>
      <c r="M1373" s="19"/>
    </row>
    <row r="1374" spans="2:13" x14ac:dyDescent="0.35">
      <c r="B1374" s="14"/>
      <c r="C1374" s="25"/>
      <c r="D1374" s="16"/>
      <c r="J1374" s="17"/>
      <c r="K1374" s="17"/>
      <c r="L1374" s="18"/>
      <c r="M1374" s="19"/>
    </row>
    <row r="1375" spans="2:13" x14ac:dyDescent="0.35">
      <c r="B1375" s="76" t="s">
        <v>426</v>
      </c>
      <c r="C1375" s="25" t="s">
        <v>406</v>
      </c>
      <c r="D1375" s="16"/>
      <c r="J1375" s="17"/>
      <c r="K1375" s="17"/>
      <c r="L1375" s="18"/>
      <c r="M1375" s="19"/>
    </row>
    <row r="1376" spans="2:13" x14ac:dyDescent="0.35">
      <c r="B1376" s="14"/>
      <c r="C1376" s="25"/>
      <c r="D1376" s="16"/>
      <c r="J1376" s="17"/>
      <c r="K1376" s="17"/>
      <c r="L1376" s="18"/>
      <c r="M1376" s="19"/>
    </row>
    <row r="1377" spans="2:22" x14ac:dyDescent="0.35">
      <c r="B1377" s="76" t="s">
        <v>427</v>
      </c>
      <c r="C1377" s="25" t="s">
        <v>428</v>
      </c>
      <c r="D1377" s="16"/>
      <c r="J1377" s="17"/>
      <c r="K1377" s="17"/>
      <c r="L1377" s="18"/>
      <c r="M1377" s="19"/>
    </row>
    <row r="1378" spans="2:22" x14ac:dyDescent="0.35">
      <c r="B1378" s="14"/>
      <c r="C1378" s="25"/>
      <c r="D1378" s="16"/>
      <c r="J1378" s="17"/>
      <c r="K1378" s="17"/>
      <c r="L1378" s="18"/>
      <c r="M1378" s="19"/>
    </row>
    <row r="1379" spans="2:22" ht="18.75" customHeight="1" x14ac:dyDescent="0.35">
      <c r="B1379" s="76" t="s">
        <v>429</v>
      </c>
      <c r="C1379" s="25" t="s">
        <v>430</v>
      </c>
      <c r="D1379" s="16"/>
      <c r="J1379" s="17"/>
      <c r="K1379" s="17"/>
      <c r="L1379" s="18"/>
      <c r="M1379" s="19"/>
    </row>
    <row r="1380" spans="2:22" x14ac:dyDescent="0.35">
      <c r="B1380" s="14"/>
      <c r="C1380" s="25" t="s">
        <v>431</v>
      </c>
      <c r="D1380" s="16"/>
      <c r="J1380" s="17"/>
      <c r="K1380" s="17"/>
      <c r="L1380" s="18"/>
      <c r="M1380" s="19"/>
    </row>
    <row r="1381" spans="2:22" x14ac:dyDescent="0.35">
      <c r="B1381" s="14"/>
      <c r="C1381" s="25"/>
      <c r="D1381" s="16"/>
      <c r="J1381" s="17"/>
      <c r="K1381" s="17"/>
      <c r="L1381" s="18"/>
      <c r="M1381" s="19"/>
    </row>
    <row r="1382" spans="2:22" x14ac:dyDescent="0.35">
      <c r="B1382" s="76" t="s">
        <v>432</v>
      </c>
      <c r="C1382" s="25" t="s">
        <v>433</v>
      </c>
      <c r="D1382" s="77"/>
      <c r="J1382" s="17"/>
      <c r="K1382" s="17"/>
      <c r="L1382" s="18"/>
      <c r="M1382" s="19"/>
    </row>
    <row r="1383" spans="2:22" x14ac:dyDescent="0.35">
      <c r="B1383" s="14"/>
      <c r="C1383" s="25"/>
      <c r="D1383" s="16"/>
      <c r="J1383" s="17"/>
      <c r="K1383" s="17"/>
      <c r="L1383" s="18"/>
      <c r="M1383" s="19"/>
    </row>
    <row r="1384" spans="2:22" ht="105" x14ac:dyDescent="0.35">
      <c r="B1384" s="76" t="s">
        <v>434</v>
      </c>
      <c r="C1384" s="25" t="s">
        <v>435</v>
      </c>
      <c r="D1384" s="77"/>
      <c r="J1384" s="17"/>
      <c r="K1384" s="17"/>
      <c r="L1384" s="18"/>
      <c r="M1384" s="19"/>
    </row>
    <row r="1385" spans="2:22" x14ac:dyDescent="0.35">
      <c r="B1385" s="14"/>
      <c r="C1385" s="25"/>
      <c r="D1385" s="16"/>
      <c r="J1385" s="17"/>
      <c r="K1385" s="17"/>
      <c r="L1385" s="18"/>
      <c r="M1385" s="19"/>
    </row>
    <row r="1386" spans="2:22" x14ac:dyDescent="0.35">
      <c r="B1386" s="76" t="s">
        <v>436</v>
      </c>
      <c r="C1386" s="25" t="s">
        <v>329</v>
      </c>
      <c r="D1386" s="16"/>
      <c r="J1386" s="17"/>
      <c r="K1386" s="17"/>
      <c r="L1386" s="18"/>
      <c r="M1386" s="19"/>
    </row>
    <row r="1387" spans="2:22" x14ac:dyDescent="0.35">
      <c r="B1387" s="14"/>
      <c r="C1387" s="25"/>
      <c r="D1387" s="16"/>
      <c r="J1387" s="17"/>
      <c r="K1387" s="17"/>
      <c r="L1387" s="18"/>
      <c r="M1387" s="19"/>
    </row>
    <row r="1388" spans="2:22" ht="52.5" x14ac:dyDescent="0.35">
      <c r="B1388" s="76" t="s">
        <v>437</v>
      </c>
      <c r="C1388" s="25" t="s">
        <v>438</v>
      </c>
      <c r="D1388" s="77"/>
      <c r="J1388" s="17"/>
      <c r="K1388" s="17"/>
      <c r="L1388" s="18"/>
      <c r="M1388" s="19"/>
    </row>
    <row r="1389" spans="2:22" s="28" customFormat="1" x14ac:dyDescent="0.35">
      <c r="B1389" s="14"/>
      <c r="C1389" s="25"/>
      <c r="D1389" s="16"/>
      <c r="E1389" s="4"/>
      <c r="F1389" s="4"/>
      <c r="G1389" s="4"/>
      <c r="H1389" s="4"/>
      <c r="I1389" s="4"/>
      <c r="J1389" s="17"/>
      <c r="K1389" s="17"/>
      <c r="L1389" s="18"/>
      <c r="M1389" s="19"/>
      <c r="N1389" s="20"/>
      <c r="O1389" s="5"/>
      <c r="P1389" s="5"/>
      <c r="Q1389" s="5"/>
      <c r="R1389" s="5"/>
      <c r="S1389" s="5"/>
      <c r="T1389" s="5"/>
      <c r="U1389" s="5"/>
      <c r="V1389" s="5"/>
    </row>
    <row r="1390" spans="2:22" s="39" customFormat="1" ht="39.75" customHeight="1" thickBot="1" x14ac:dyDescent="0.45">
      <c r="B1390" s="30"/>
      <c r="C1390" s="31"/>
      <c r="D1390" s="32"/>
      <c r="E1390" s="33"/>
      <c r="F1390" s="33"/>
      <c r="G1390" s="33"/>
      <c r="H1390" s="33"/>
      <c r="I1390" s="33"/>
      <c r="J1390" s="34"/>
      <c r="K1390" s="35"/>
      <c r="L1390" s="36" t="s">
        <v>34</v>
      </c>
      <c r="M1390" s="37"/>
      <c r="N1390" s="38"/>
      <c r="P1390" s="40"/>
    </row>
    <row r="1391" spans="2:22" s="40" customFormat="1" ht="17.25" customHeight="1" thickTop="1" x14ac:dyDescent="0.35">
      <c r="B1391" s="41"/>
      <c r="C1391" s="42"/>
      <c r="D1391" s="43"/>
      <c r="E1391" s="44"/>
      <c r="F1391" s="44"/>
      <c r="G1391" s="44"/>
      <c r="H1391" s="44"/>
      <c r="I1391" s="44"/>
      <c r="J1391" s="45" t="s">
        <v>35</v>
      </c>
      <c r="K1391" s="35"/>
      <c r="L1391" s="46"/>
      <c r="M1391" s="47"/>
      <c r="N1391" s="48"/>
      <c r="O1391" s="39"/>
      <c r="P1391" s="39"/>
    </row>
    <row r="1392" spans="2:22" s="40" customFormat="1" ht="17.25" customHeight="1" x14ac:dyDescent="0.35">
      <c r="B1392" s="49"/>
      <c r="C1392" s="50" t="s">
        <v>36</v>
      </c>
      <c r="D1392" s="51"/>
      <c r="J1392" s="52"/>
      <c r="K1392" s="50"/>
      <c r="L1392" s="53"/>
      <c r="M1392" s="53"/>
      <c r="N1392" s="48"/>
      <c r="O1392" s="39"/>
      <c r="P1392" s="39"/>
    </row>
    <row r="1393" spans="2:22" s="39" customFormat="1" ht="17.25" customHeight="1" x14ac:dyDescent="0.35">
      <c r="B1393" s="54"/>
      <c r="C1393" s="50" t="s">
        <v>37</v>
      </c>
      <c r="D1393" s="55"/>
      <c r="J1393" s="56"/>
      <c r="K1393" s="50"/>
      <c r="L1393" s="53"/>
      <c r="M1393" s="57"/>
    </row>
    <row r="1394" spans="2:22" s="39" customFormat="1" ht="17.25" customHeight="1" x14ac:dyDescent="0.4">
      <c r="B1394" s="54"/>
      <c r="C1394" s="50" t="s">
        <v>38</v>
      </c>
      <c r="D1394" s="55"/>
      <c r="J1394" s="52"/>
      <c r="K1394" s="58"/>
      <c r="L1394" s="59"/>
      <c r="M1394" s="57"/>
      <c r="N1394" s="48"/>
    </row>
    <row r="1395" spans="2:22" s="39" customFormat="1" ht="17.25" customHeight="1" x14ac:dyDescent="0.35">
      <c r="B1395" s="54"/>
      <c r="C1395" s="50" t="str">
        <f>+C1328</f>
        <v xml:space="preserve">Dlamvuzo High School </v>
      </c>
      <c r="D1395" s="55"/>
      <c r="J1395" s="60" t="s">
        <v>39</v>
      </c>
      <c r="K1395" s="50"/>
      <c r="L1395" s="53"/>
      <c r="M1395" s="57"/>
      <c r="N1395" s="48"/>
    </row>
    <row r="1396" spans="2:22" s="39" customFormat="1" ht="17.25" customHeight="1" x14ac:dyDescent="0.35">
      <c r="B1396" s="54"/>
      <c r="C1396" s="61" t="s">
        <v>439</v>
      </c>
      <c r="D1396" s="55"/>
      <c r="J1396" s="56" t="s">
        <v>41</v>
      </c>
      <c r="K1396" s="50"/>
      <c r="L1396" s="53"/>
      <c r="M1396" s="57"/>
      <c r="N1396" s="48"/>
    </row>
    <row r="1397" spans="2:22" ht="18" x14ac:dyDescent="0.4">
      <c r="K1397" s="6" t="s">
        <v>0</v>
      </c>
      <c r="N1397" s="5"/>
    </row>
    <row r="1398" spans="2:22" ht="18" x14ac:dyDescent="0.4">
      <c r="K1398" s="6" t="s">
        <v>1157</v>
      </c>
      <c r="N1398" s="5"/>
    </row>
    <row r="1399" spans="2:22" ht="18" x14ac:dyDescent="0.4">
      <c r="K1399" s="6" t="str">
        <f>+K1332</f>
        <v>DLAMVUZO HIGH SCHOOL</v>
      </c>
      <c r="N1399" s="5"/>
    </row>
    <row r="1400" spans="2:22" s="7" customFormat="1" ht="18" x14ac:dyDescent="0.4">
      <c r="B1400" s="8"/>
      <c r="C1400" s="9"/>
      <c r="D1400" s="10"/>
      <c r="E1400" s="11"/>
      <c r="F1400" s="11"/>
      <c r="G1400" s="11"/>
      <c r="H1400" s="11"/>
      <c r="I1400" s="11"/>
      <c r="J1400" s="12"/>
      <c r="K1400" s="12"/>
      <c r="L1400" s="11"/>
      <c r="M1400" s="11"/>
      <c r="N1400" s="5"/>
      <c r="O1400" s="5"/>
      <c r="P1400" s="5"/>
      <c r="Q1400" s="5"/>
      <c r="R1400" s="5"/>
      <c r="S1400" s="5"/>
      <c r="T1400" s="5"/>
      <c r="U1400" s="5"/>
      <c r="V1400" s="5"/>
    </row>
    <row r="1401" spans="2:22" s="7" customFormat="1" ht="18" x14ac:dyDescent="0.4">
      <c r="B1401" s="8" t="s">
        <v>2</v>
      </c>
      <c r="D1401" s="10" t="s">
        <v>3</v>
      </c>
      <c r="E1401" s="11" t="s">
        <v>4</v>
      </c>
      <c r="F1401" s="11" t="s">
        <v>4</v>
      </c>
      <c r="G1401" s="11" t="s">
        <v>4</v>
      </c>
      <c r="H1401" s="11" t="s">
        <v>4</v>
      </c>
      <c r="I1401" s="11" t="s">
        <v>4</v>
      </c>
      <c r="J1401" s="12"/>
      <c r="K1401" s="8" t="s">
        <v>5</v>
      </c>
      <c r="L1401" s="13" t="s">
        <v>6</v>
      </c>
      <c r="M1401" s="13" t="s">
        <v>7</v>
      </c>
      <c r="N1401" s="5"/>
      <c r="O1401" s="5"/>
      <c r="P1401" s="5"/>
      <c r="Q1401" s="5"/>
      <c r="R1401" s="5"/>
      <c r="S1401" s="5"/>
      <c r="T1401" s="5"/>
      <c r="U1401" s="5"/>
      <c r="V1401" s="5"/>
    </row>
    <row r="1402" spans="2:22" x14ac:dyDescent="0.35">
      <c r="B1402" s="76" t="s">
        <v>440</v>
      </c>
      <c r="C1402" s="25" t="s">
        <v>332</v>
      </c>
      <c r="D1402" s="16"/>
      <c r="J1402" s="17"/>
      <c r="K1402" s="17"/>
      <c r="L1402" s="18"/>
      <c r="M1402" s="19"/>
    </row>
    <row r="1403" spans="2:22" x14ac:dyDescent="0.35">
      <c r="B1403" s="14"/>
      <c r="C1403" s="25"/>
      <c r="D1403" s="16"/>
      <c r="J1403" s="17"/>
      <c r="K1403" s="17"/>
      <c r="L1403" s="18"/>
      <c r="M1403" s="19"/>
    </row>
    <row r="1404" spans="2:22" x14ac:dyDescent="0.35">
      <c r="B1404" s="76" t="s">
        <v>441</v>
      </c>
      <c r="C1404" s="25" t="s">
        <v>442</v>
      </c>
      <c r="D1404" s="77"/>
      <c r="J1404" s="17"/>
      <c r="K1404" s="17"/>
      <c r="L1404" s="18"/>
      <c r="M1404" s="19"/>
    </row>
    <row r="1405" spans="2:22" ht="35" x14ac:dyDescent="0.35">
      <c r="B1405" s="14"/>
      <c r="C1405" s="25" t="s">
        <v>443</v>
      </c>
      <c r="D1405" s="16"/>
      <c r="J1405" s="17"/>
      <c r="K1405" s="17"/>
      <c r="L1405" s="18"/>
      <c r="M1405" s="19"/>
    </row>
    <row r="1406" spans="2:22" x14ac:dyDescent="0.35">
      <c r="B1406" s="14"/>
      <c r="C1406" s="25"/>
      <c r="D1406" s="16"/>
      <c r="J1406" s="17"/>
      <c r="K1406" s="17"/>
      <c r="L1406" s="18"/>
      <c r="M1406" s="19"/>
    </row>
    <row r="1407" spans="2:22" x14ac:dyDescent="0.35">
      <c r="B1407" s="76" t="s">
        <v>444</v>
      </c>
      <c r="C1407" s="25" t="s">
        <v>348</v>
      </c>
      <c r="D1407" s="16"/>
      <c r="J1407" s="17"/>
      <c r="K1407" s="17"/>
      <c r="L1407" s="18"/>
      <c r="M1407" s="19"/>
    </row>
    <row r="1408" spans="2:22" x14ac:dyDescent="0.35">
      <c r="B1408" s="14"/>
      <c r="C1408" s="25"/>
      <c r="D1408" s="16"/>
      <c r="J1408" s="17"/>
      <c r="K1408" s="17"/>
      <c r="L1408" s="18"/>
      <c r="M1408" s="19"/>
    </row>
    <row r="1409" spans="2:13" ht="35" x14ac:dyDescent="0.35">
      <c r="B1409" s="76" t="s">
        <v>445</v>
      </c>
      <c r="C1409" s="25" t="s">
        <v>446</v>
      </c>
      <c r="D1409" s="77"/>
      <c r="J1409" s="17"/>
      <c r="K1409" s="17"/>
      <c r="L1409" s="18"/>
      <c r="M1409" s="19"/>
    </row>
    <row r="1410" spans="2:13" x14ac:dyDescent="0.35">
      <c r="B1410" s="14"/>
      <c r="C1410" s="25"/>
      <c r="D1410" s="16"/>
      <c r="J1410" s="17"/>
      <c r="K1410" s="17"/>
      <c r="L1410" s="18"/>
      <c r="M1410" s="19"/>
    </row>
    <row r="1411" spans="2:13" x14ac:dyDescent="0.35">
      <c r="B1411" s="76" t="s">
        <v>447</v>
      </c>
      <c r="C1411" s="25" t="s">
        <v>448</v>
      </c>
      <c r="D1411" s="16"/>
      <c r="J1411" s="17"/>
      <c r="K1411" s="17"/>
      <c r="L1411" s="18"/>
      <c r="M1411" s="19"/>
    </row>
    <row r="1412" spans="2:13" x14ac:dyDescent="0.35">
      <c r="B1412" s="14"/>
      <c r="C1412" s="25"/>
      <c r="D1412" s="16"/>
      <c r="J1412" s="17"/>
      <c r="K1412" s="17"/>
      <c r="L1412" s="18"/>
      <c r="M1412" s="19"/>
    </row>
    <row r="1413" spans="2:13" x14ac:dyDescent="0.35">
      <c r="B1413" s="76" t="s">
        <v>449</v>
      </c>
      <c r="C1413" s="25" t="s">
        <v>450</v>
      </c>
      <c r="D1413" s="16"/>
      <c r="J1413" s="17"/>
      <c r="K1413" s="17"/>
      <c r="L1413" s="18"/>
      <c r="M1413" s="19"/>
    </row>
    <row r="1414" spans="2:13" x14ac:dyDescent="0.35">
      <c r="B1414" s="14"/>
      <c r="C1414" s="25"/>
      <c r="D1414" s="16"/>
      <c r="J1414" s="17"/>
      <c r="K1414" s="17"/>
      <c r="L1414" s="18"/>
      <c r="M1414" s="19"/>
    </row>
    <row r="1415" spans="2:13" ht="147.75" customHeight="1" x14ac:dyDescent="0.35">
      <c r="B1415" s="14"/>
      <c r="C1415" s="25" t="s">
        <v>451</v>
      </c>
      <c r="D1415" s="16"/>
      <c r="J1415" s="17"/>
      <c r="K1415" s="17"/>
      <c r="L1415" s="18"/>
      <c r="M1415" s="19"/>
    </row>
    <row r="1416" spans="2:13" x14ac:dyDescent="0.35">
      <c r="B1416" s="14"/>
      <c r="C1416" s="25"/>
      <c r="D1416" s="16"/>
      <c r="J1416" s="17"/>
      <c r="K1416" s="17"/>
      <c r="L1416" s="18"/>
      <c r="M1416" s="19"/>
    </row>
    <row r="1417" spans="2:13" x14ac:dyDescent="0.35">
      <c r="B1417" s="76" t="s">
        <v>452</v>
      </c>
      <c r="C1417" s="25" t="s">
        <v>351</v>
      </c>
      <c r="D1417" s="16"/>
      <c r="J1417" s="17"/>
      <c r="K1417" s="17"/>
      <c r="L1417" s="18"/>
      <c r="M1417" s="19"/>
    </row>
    <row r="1418" spans="2:13" x14ac:dyDescent="0.35">
      <c r="B1418" s="14"/>
      <c r="C1418" s="25"/>
      <c r="D1418" s="16"/>
      <c r="J1418" s="17"/>
      <c r="K1418" s="17"/>
      <c r="L1418" s="18"/>
      <c r="M1418" s="19"/>
    </row>
    <row r="1419" spans="2:13" x14ac:dyDescent="0.35">
      <c r="B1419" s="76" t="s">
        <v>453</v>
      </c>
      <c r="C1419" s="25" t="s">
        <v>450</v>
      </c>
      <c r="D1419" s="16"/>
      <c r="J1419" s="17"/>
      <c r="K1419" s="17"/>
      <c r="L1419" s="18"/>
      <c r="M1419" s="19"/>
    </row>
    <row r="1420" spans="2:13" x14ac:dyDescent="0.35">
      <c r="B1420" s="14"/>
      <c r="C1420" s="25"/>
      <c r="D1420" s="16"/>
      <c r="J1420" s="17"/>
      <c r="K1420" s="17"/>
      <c r="L1420" s="18"/>
      <c r="M1420" s="19"/>
    </row>
    <row r="1421" spans="2:13" x14ac:dyDescent="0.35">
      <c r="B1421" s="14"/>
      <c r="C1421" s="25" t="s">
        <v>454</v>
      </c>
      <c r="D1421" s="16"/>
      <c r="J1421" s="17"/>
      <c r="K1421" s="17"/>
      <c r="L1421" s="18"/>
      <c r="M1421" s="19"/>
    </row>
    <row r="1422" spans="2:13" x14ac:dyDescent="0.35">
      <c r="B1422" s="14"/>
      <c r="C1422" s="25" t="s">
        <v>455</v>
      </c>
      <c r="D1422" s="16"/>
      <c r="J1422" s="17"/>
      <c r="K1422" s="17"/>
      <c r="L1422" s="18"/>
      <c r="M1422" s="19"/>
    </row>
    <row r="1423" spans="2:13" ht="20.25" customHeight="1" x14ac:dyDescent="0.35">
      <c r="B1423" s="14"/>
      <c r="C1423" s="25" t="s">
        <v>456</v>
      </c>
      <c r="D1423" s="16"/>
      <c r="J1423" s="17"/>
      <c r="K1423" s="17"/>
      <c r="L1423" s="18"/>
      <c r="M1423" s="19"/>
    </row>
    <row r="1424" spans="2:13" x14ac:dyDescent="0.35">
      <c r="B1424" s="14"/>
      <c r="C1424" s="25" t="s">
        <v>457</v>
      </c>
      <c r="D1424" s="16"/>
      <c r="J1424" s="17"/>
      <c r="K1424" s="17"/>
      <c r="L1424" s="18"/>
      <c r="M1424" s="19"/>
    </row>
    <row r="1425" spans="2:13" ht="20.25" customHeight="1" x14ac:dyDescent="0.35">
      <c r="B1425" s="14"/>
      <c r="C1425" s="25" t="s">
        <v>458</v>
      </c>
      <c r="D1425" s="16"/>
      <c r="J1425" s="17"/>
      <c r="K1425" s="17"/>
      <c r="L1425" s="18"/>
      <c r="M1425" s="19"/>
    </row>
    <row r="1426" spans="2:13" ht="18.75" customHeight="1" x14ac:dyDescent="0.35">
      <c r="B1426" s="14"/>
      <c r="C1426" s="25" t="s">
        <v>459</v>
      </c>
      <c r="D1426" s="16"/>
      <c r="J1426" s="17"/>
      <c r="K1426" s="17"/>
      <c r="L1426" s="18"/>
      <c r="M1426" s="19"/>
    </row>
    <row r="1427" spans="2:13" x14ac:dyDescent="0.35">
      <c r="B1427" s="14"/>
      <c r="C1427" s="25" t="s">
        <v>460</v>
      </c>
      <c r="D1427" s="16"/>
      <c r="J1427" s="17"/>
      <c r="K1427" s="17"/>
      <c r="L1427" s="18"/>
      <c r="M1427" s="19"/>
    </row>
    <row r="1428" spans="2:13" ht="18" customHeight="1" x14ac:dyDescent="0.35">
      <c r="B1428" s="14"/>
      <c r="C1428" s="25" t="s">
        <v>461</v>
      </c>
      <c r="D1428" s="16"/>
      <c r="J1428" s="17"/>
      <c r="K1428" s="17"/>
      <c r="L1428" s="18"/>
      <c r="M1428" s="19"/>
    </row>
    <row r="1429" spans="2:13" x14ac:dyDescent="0.35">
      <c r="B1429" s="14"/>
      <c r="C1429" s="25" t="s">
        <v>462</v>
      </c>
      <c r="D1429" s="16"/>
      <c r="J1429" s="17"/>
      <c r="K1429" s="17"/>
      <c r="L1429" s="18"/>
      <c r="M1429" s="19"/>
    </row>
    <row r="1430" spans="2:13" ht="13.5" customHeight="1" x14ac:dyDescent="0.35">
      <c r="B1430" s="14"/>
      <c r="C1430" s="25" t="s">
        <v>463</v>
      </c>
      <c r="D1430" s="16"/>
      <c r="J1430" s="17"/>
      <c r="K1430" s="17"/>
      <c r="L1430" s="18"/>
      <c r="M1430" s="19"/>
    </row>
    <row r="1431" spans="2:13" x14ac:dyDescent="0.35">
      <c r="B1431" s="14"/>
      <c r="C1431" s="25" t="s">
        <v>464</v>
      </c>
      <c r="D1431" s="16"/>
      <c r="J1431" s="17"/>
      <c r="K1431" s="17"/>
      <c r="L1431" s="18"/>
      <c r="M1431" s="19"/>
    </row>
    <row r="1432" spans="2:13" ht="21" customHeight="1" x14ac:dyDescent="0.35">
      <c r="B1432" s="14"/>
      <c r="C1432" s="25" t="s">
        <v>465</v>
      </c>
      <c r="D1432" s="16"/>
      <c r="J1432" s="17"/>
      <c r="K1432" s="17"/>
      <c r="L1432" s="18"/>
      <c r="M1432" s="19"/>
    </row>
    <row r="1433" spans="2:13" ht="23.25" customHeight="1" x14ac:dyDescent="0.35">
      <c r="B1433" s="14"/>
      <c r="C1433" s="25" t="s">
        <v>466</v>
      </c>
      <c r="D1433" s="16"/>
      <c r="J1433" s="17"/>
      <c r="K1433" s="17"/>
      <c r="L1433" s="18"/>
      <c r="M1433" s="19"/>
    </row>
    <row r="1434" spans="2:13" ht="18.75" customHeight="1" x14ac:dyDescent="0.35">
      <c r="B1434" s="14"/>
      <c r="C1434" s="25" t="s">
        <v>467</v>
      </c>
      <c r="D1434" s="16"/>
      <c r="J1434" s="17"/>
      <c r="K1434" s="17"/>
      <c r="L1434" s="18"/>
      <c r="M1434" s="19"/>
    </row>
    <row r="1435" spans="2:13" x14ac:dyDescent="0.35">
      <c r="B1435" s="14"/>
      <c r="C1435" s="25" t="s">
        <v>468</v>
      </c>
      <c r="D1435" s="16"/>
      <c r="J1435" s="17"/>
      <c r="K1435" s="17"/>
      <c r="L1435" s="18"/>
      <c r="M1435" s="19"/>
    </row>
    <row r="1436" spans="2:13" x14ac:dyDescent="0.35">
      <c r="B1436" s="14"/>
      <c r="C1436" s="25"/>
      <c r="D1436" s="16"/>
      <c r="J1436" s="17"/>
      <c r="K1436" s="17"/>
      <c r="L1436" s="18"/>
      <c r="M1436" s="19"/>
    </row>
    <row r="1437" spans="2:13" x14ac:dyDescent="0.35">
      <c r="B1437" s="76" t="s">
        <v>469</v>
      </c>
      <c r="C1437" s="25" t="s">
        <v>470</v>
      </c>
      <c r="D1437" s="16"/>
      <c r="J1437" s="17"/>
      <c r="K1437" s="17"/>
      <c r="L1437" s="18"/>
      <c r="M1437" s="19"/>
    </row>
    <row r="1438" spans="2:13" x14ac:dyDescent="0.35">
      <c r="B1438" s="14"/>
      <c r="C1438" s="25"/>
      <c r="D1438" s="16"/>
      <c r="J1438" s="17"/>
      <c r="K1438" s="17"/>
      <c r="L1438" s="18"/>
      <c r="M1438" s="19"/>
    </row>
    <row r="1439" spans="2:13" x14ac:dyDescent="0.35">
      <c r="B1439" s="76" t="s">
        <v>471</v>
      </c>
      <c r="C1439" s="25" t="s">
        <v>450</v>
      </c>
      <c r="D1439" s="16"/>
      <c r="J1439" s="17"/>
      <c r="K1439" s="17"/>
      <c r="L1439" s="18"/>
      <c r="M1439" s="19"/>
    </row>
    <row r="1440" spans="2:13" x14ac:dyDescent="0.35">
      <c r="B1440" s="14"/>
      <c r="C1440" s="25"/>
      <c r="D1440" s="16"/>
      <c r="J1440" s="17"/>
      <c r="K1440" s="17"/>
      <c r="L1440" s="18"/>
      <c r="M1440" s="19"/>
    </row>
    <row r="1441" spans="2:13" x14ac:dyDescent="0.35">
      <c r="B1441" s="14"/>
      <c r="C1441" s="25" t="s">
        <v>399</v>
      </c>
      <c r="D1441" s="16"/>
      <c r="J1441" s="17"/>
      <c r="K1441" s="17"/>
      <c r="L1441" s="18"/>
      <c r="M1441" s="19"/>
    </row>
    <row r="1442" spans="2:13" x14ac:dyDescent="0.35">
      <c r="B1442" s="14"/>
      <c r="C1442" s="25"/>
      <c r="D1442" s="16"/>
      <c r="J1442" s="17"/>
      <c r="K1442" s="17"/>
      <c r="L1442" s="18"/>
      <c r="M1442" s="19"/>
    </row>
    <row r="1443" spans="2:13" x14ac:dyDescent="0.35">
      <c r="B1443" s="76" t="s">
        <v>472</v>
      </c>
      <c r="C1443" s="25" t="s">
        <v>355</v>
      </c>
      <c r="D1443" s="16"/>
      <c r="J1443" s="17"/>
      <c r="K1443" s="17"/>
      <c r="L1443" s="18"/>
      <c r="M1443" s="19"/>
    </row>
    <row r="1444" spans="2:13" x14ac:dyDescent="0.35">
      <c r="B1444" s="14"/>
      <c r="C1444" s="25"/>
      <c r="D1444" s="16"/>
      <c r="J1444" s="17"/>
      <c r="K1444" s="17"/>
      <c r="L1444" s="18"/>
      <c r="M1444" s="19"/>
    </row>
    <row r="1445" spans="2:13" x14ac:dyDescent="0.35">
      <c r="B1445" s="76" t="s">
        <v>473</v>
      </c>
      <c r="C1445" s="25" t="s">
        <v>474</v>
      </c>
      <c r="D1445" s="16"/>
      <c r="J1445" s="17"/>
      <c r="K1445" s="17"/>
      <c r="L1445" s="18"/>
      <c r="M1445" s="19"/>
    </row>
    <row r="1446" spans="2:13" x14ac:dyDescent="0.35">
      <c r="B1446" s="14"/>
      <c r="C1446" s="25"/>
      <c r="D1446" s="16"/>
      <c r="J1446" s="17"/>
      <c r="K1446" s="17"/>
      <c r="L1446" s="18"/>
      <c r="M1446" s="19"/>
    </row>
    <row r="1447" spans="2:13" x14ac:dyDescent="0.35">
      <c r="B1447" s="14"/>
      <c r="C1447" s="25" t="s">
        <v>475</v>
      </c>
      <c r="D1447" s="16"/>
      <c r="J1447" s="17"/>
      <c r="K1447" s="17"/>
      <c r="L1447" s="18"/>
      <c r="M1447" s="19"/>
    </row>
    <row r="1448" spans="2:13" x14ac:dyDescent="0.35">
      <c r="B1448" s="14"/>
      <c r="C1448" s="25"/>
      <c r="D1448" s="16"/>
      <c r="J1448" s="17"/>
      <c r="K1448" s="17"/>
      <c r="L1448" s="18"/>
      <c r="M1448" s="19"/>
    </row>
    <row r="1449" spans="2:13" x14ac:dyDescent="0.35">
      <c r="B1449" s="14"/>
      <c r="C1449" s="25" t="s">
        <v>476</v>
      </c>
      <c r="D1449" s="16"/>
      <c r="J1449" s="17"/>
      <c r="K1449" s="17"/>
      <c r="L1449" s="18"/>
      <c r="M1449" s="19"/>
    </row>
    <row r="1450" spans="2:13" x14ac:dyDescent="0.35">
      <c r="B1450" s="14"/>
      <c r="C1450" s="25"/>
      <c r="D1450" s="16"/>
      <c r="J1450" s="17"/>
      <c r="K1450" s="17"/>
      <c r="L1450" s="18"/>
      <c r="M1450" s="19"/>
    </row>
    <row r="1451" spans="2:13" x14ac:dyDescent="0.35">
      <c r="B1451" s="14"/>
      <c r="C1451" s="25" t="s">
        <v>399</v>
      </c>
      <c r="D1451" s="16"/>
      <c r="J1451" s="17"/>
      <c r="K1451" s="17"/>
      <c r="L1451" s="18"/>
      <c r="M1451" s="19"/>
    </row>
    <row r="1452" spans="2:13" x14ac:dyDescent="0.35">
      <c r="B1452" s="14"/>
      <c r="C1452" s="25"/>
      <c r="D1452" s="16"/>
      <c r="J1452" s="17"/>
      <c r="K1452" s="17"/>
      <c r="L1452" s="18"/>
      <c r="M1452" s="19"/>
    </row>
    <row r="1453" spans="2:13" x14ac:dyDescent="0.35">
      <c r="B1453" s="14"/>
      <c r="C1453" s="25" t="s">
        <v>477</v>
      </c>
      <c r="D1453" s="16"/>
      <c r="J1453" s="17"/>
      <c r="K1453" s="17"/>
      <c r="L1453" s="18"/>
      <c r="M1453" s="19"/>
    </row>
    <row r="1454" spans="2:13" x14ac:dyDescent="0.35">
      <c r="B1454" s="14"/>
      <c r="C1454" s="25"/>
      <c r="D1454" s="16"/>
      <c r="J1454" s="17"/>
      <c r="K1454" s="17"/>
      <c r="L1454" s="18"/>
      <c r="M1454" s="19"/>
    </row>
    <row r="1455" spans="2:13" x14ac:dyDescent="0.35">
      <c r="B1455" s="14"/>
      <c r="C1455" s="25" t="s">
        <v>399</v>
      </c>
      <c r="D1455" s="16"/>
      <c r="J1455" s="17"/>
      <c r="K1455" s="17"/>
      <c r="L1455" s="18"/>
      <c r="M1455" s="19"/>
    </row>
    <row r="1456" spans="2:13" x14ac:dyDescent="0.35">
      <c r="B1456" s="14"/>
      <c r="C1456" s="25"/>
      <c r="D1456" s="16"/>
      <c r="J1456" s="17"/>
      <c r="K1456" s="17"/>
      <c r="L1456" s="18"/>
      <c r="M1456" s="19"/>
    </row>
    <row r="1457" spans="2:22" x14ac:dyDescent="0.35">
      <c r="B1457" s="14"/>
      <c r="C1457" s="25"/>
      <c r="D1457" s="16"/>
      <c r="J1457" s="17"/>
      <c r="K1457" s="17"/>
      <c r="L1457" s="18"/>
      <c r="M1457" s="19"/>
    </row>
    <row r="1458" spans="2:22" s="28" customFormat="1" x14ac:dyDescent="0.35">
      <c r="B1458" s="14"/>
      <c r="C1458" s="25"/>
      <c r="D1458" s="16"/>
      <c r="E1458" s="4"/>
      <c r="F1458" s="4"/>
      <c r="G1458" s="4"/>
      <c r="H1458" s="4"/>
      <c r="I1458" s="4"/>
      <c r="J1458" s="17"/>
      <c r="K1458" s="17"/>
      <c r="L1458" s="18"/>
      <c r="M1458" s="19"/>
      <c r="N1458" s="20"/>
      <c r="O1458" s="5"/>
      <c r="P1458" s="5"/>
      <c r="Q1458" s="5"/>
      <c r="R1458" s="5"/>
      <c r="S1458" s="5"/>
      <c r="T1458" s="5"/>
      <c r="U1458" s="5"/>
      <c r="V1458" s="5"/>
    </row>
    <row r="1459" spans="2:22" s="39" customFormat="1" ht="39.75" customHeight="1" thickBot="1" x14ac:dyDescent="0.45">
      <c r="B1459" s="30"/>
      <c r="C1459" s="31"/>
      <c r="D1459" s="32"/>
      <c r="E1459" s="33"/>
      <c r="F1459" s="33"/>
      <c r="G1459" s="33"/>
      <c r="H1459" s="33"/>
      <c r="I1459" s="33"/>
      <c r="J1459" s="34"/>
      <c r="K1459" s="35"/>
      <c r="L1459" s="36" t="s">
        <v>34</v>
      </c>
      <c r="M1459" s="37"/>
      <c r="N1459" s="38"/>
      <c r="P1459" s="40"/>
    </row>
    <row r="1460" spans="2:22" s="40" customFormat="1" ht="17.25" customHeight="1" thickTop="1" x14ac:dyDescent="0.35">
      <c r="B1460" s="41"/>
      <c r="C1460" s="42"/>
      <c r="D1460" s="43"/>
      <c r="E1460" s="44"/>
      <c r="F1460" s="44"/>
      <c r="G1460" s="44"/>
      <c r="H1460" s="44"/>
      <c r="I1460" s="44"/>
      <c r="J1460" s="45" t="s">
        <v>35</v>
      </c>
      <c r="K1460" s="35"/>
      <c r="L1460" s="46"/>
      <c r="M1460" s="47"/>
      <c r="N1460" s="48"/>
      <c r="O1460" s="39"/>
      <c r="P1460" s="39"/>
    </row>
    <row r="1461" spans="2:22" s="40" customFormat="1" ht="17.25" customHeight="1" x14ac:dyDescent="0.35">
      <c r="B1461" s="49"/>
      <c r="C1461" s="50" t="s">
        <v>36</v>
      </c>
      <c r="D1461" s="51"/>
      <c r="J1461" s="52"/>
      <c r="K1461" s="50"/>
      <c r="L1461" s="53"/>
      <c r="M1461" s="53"/>
      <c r="N1461" s="48"/>
      <c r="O1461" s="39"/>
      <c r="P1461" s="39"/>
    </row>
    <row r="1462" spans="2:22" s="39" customFormat="1" ht="17.25" customHeight="1" x14ac:dyDescent="0.35">
      <c r="B1462" s="54"/>
      <c r="C1462" s="50" t="s">
        <v>37</v>
      </c>
      <c r="D1462" s="55"/>
      <c r="J1462" s="56"/>
      <c r="K1462" s="50"/>
      <c r="L1462" s="53"/>
      <c r="M1462" s="57"/>
    </row>
    <row r="1463" spans="2:22" s="39" customFormat="1" ht="17.25" customHeight="1" x14ac:dyDescent="0.4">
      <c r="B1463" s="54"/>
      <c r="C1463" s="50" t="s">
        <v>38</v>
      </c>
      <c r="D1463" s="55"/>
      <c r="J1463" s="52"/>
      <c r="K1463" s="58"/>
      <c r="L1463" s="59"/>
      <c r="M1463" s="57"/>
      <c r="N1463" s="48"/>
    </row>
    <row r="1464" spans="2:22" s="39" customFormat="1" ht="17.25" customHeight="1" x14ac:dyDescent="0.35">
      <c r="B1464" s="54"/>
      <c r="C1464" s="50" t="str">
        <f>+C1395</f>
        <v xml:space="preserve">Dlamvuzo High School </v>
      </c>
      <c r="D1464" s="55"/>
      <c r="J1464" s="60" t="s">
        <v>39</v>
      </c>
      <c r="K1464" s="50"/>
      <c r="L1464" s="53"/>
      <c r="M1464" s="57"/>
      <c r="N1464" s="48"/>
    </row>
    <row r="1465" spans="2:22" s="39" customFormat="1" ht="17.25" customHeight="1" x14ac:dyDescent="0.35">
      <c r="B1465" s="54"/>
      <c r="C1465" s="61" t="s">
        <v>478</v>
      </c>
      <c r="D1465" s="55"/>
      <c r="J1465" s="56" t="s">
        <v>41</v>
      </c>
      <c r="K1465" s="50"/>
      <c r="L1465" s="53"/>
      <c r="M1465" s="57"/>
      <c r="N1465" s="48"/>
    </row>
    <row r="1466" spans="2:22" ht="18" x14ac:dyDescent="0.4">
      <c r="K1466" s="6" t="s">
        <v>0</v>
      </c>
      <c r="N1466" s="5"/>
    </row>
    <row r="1467" spans="2:22" ht="18" x14ac:dyDescent="0.4">
      <c r="K1467" s="6" t="s">
        <v>1157</v>
      </c>
      <c r="N1467" s="5"/>
    </row>
    <row r="1468" spans="2:22" ht="18" x14ac:dyDescent="0.4">
      <c r="K1468" s="6" t="str">
        <f>+K1399</f>
        <v>DLAMVUZO HIGH SCHOOL</v>
      </c>
      <c r="N1468" s="5"/>
    </row>
    <row r="1469" spans="2:22" s="7" customFormat="1" ht="18" x14ac:dyDescent="0.4">
      <c r="B1469" s="8"/>
      <c r="C1469" s="9"/>
      <c r="D1469" s="10"/>
      <c r="E1469" s="11"/>
      <c r="F1469" s="11"/>
      <c r="G1469" s="11"/>
      <c r="H1469" s="11"/>
      <c r="I1469" s="11"/>
      <c r="J1469" s="12"/>
      <c r="K1469" s="12"/>
      <c r="L1469" s="11"/>
      <c r="M1469" s="11"/>
      <c r="N1469" s="5"/>
      <c r="O1469" s="5"/>
      <c r="P1469" s="5"/>
      <c r="Q1469" s="5"/>
      <c r="R1469" s="5"/>
      <c r="S1469" s="5"/>
      <c r="T1469" s="5"/>
      <c r="U1469" s="5"/>
      <c r="V1469" s="5"/>
    </row>
    <row r="1470" spans="2:22" s="7" customFormat="1" ht="18" x14ac:dyDescent="0.4">
      <c r="B1470" s="8" t="s">
        <v>2</v>
      </c>
      <c r="D1470" s="10" t="s">
        <v>3</v>
      </c>
      <c r="E1470" s="11" t="s">
        <v>4</v>
      </c>
      <c r="F1470" s="11" t="s">
        <v>4</v>
      </c>
      <c r="G1470" s="11" t="s">
        <v>4</v>
      </c>
      <c r="H1470" s="11" t="s">
        <v>4</v>
      </c>
      <c r="I1470" s="11" t="s">
        <v>4</v>
      </c>
      <c r="J1470" s="12"/>
      <c r="K1470" s="8" t="s">
        <v>5</v>
      </c>
      <c r="L1470" s="13" t="s">
        <v>6</v>
      </c>
      <c r="M1470" s="13" t="s">
        <v>7</v>
      </c>
      <c r="N1470" s="5"/>
      <c r="O1470" s="5"/>
      <c r="P1470" s="5"/>
      <c r="Q1470" s="5"/>
      <c r="R1470" s="5"/>
      <c r="S1470" s="5"/>
      <c r="T1470" s="5"/>
      <c r="U1470" s="5"/>
      <c r="V1470" s="5"/>
    </row>
    <row r="1471" spans="2:22" x14ac:dyDescent="0.35">
      <c r="B1471" s="76" t="s">
        <v>479</v>
      </c>
      <c r="C1471" s="25" t="s">
        <v>356</v>
      </c>
      <c r="D1471" s="16"/>
      <c r="J1471" s="17"/>
      <c r="K1471" s="17"/>
      <c r="L1471" s="18"/>
      <c r="M1471" s="19"/>
    </row>
    <row r="1472" spans="2:22" x14ac:dyDescent="0.35">
      <c r="B1472" s="14"/>
      <c r="C1472" s="25"/>
      <c r="D1472" s="16"/>
      <c r="J1472" s="17"/>
      <c r="K1472" s="17"/>
      <c r="L1472" s="18"/>
      <c r="M1472" s="19"/>
    </row>
    <row r="1473" spans="2:13" x14ac:dyDescent="0.35">
      <c r="B1473" s="76" t="s">
        <v>480</v>
      </c>
      <c r="C1473" s="25" t="s">
        <v>474</v>
      </c>
      <c r="D1473" s="16"/>
      <c r="J1473" s="17"/>
      <c r="K1473" s="17"/>
      <c r="L1473" s="18"/>
      <c r="M1473" s="19"/>
    </row>
    <row r="1474" spans="2:13" x14ac:dyDescent="0.35">
      <c r="B1474" s="14"/>
      <c r="C1474" s="25"/>
      <c r="D1474" s="16"/>
      <c r="J1474" s="17"/>
      <c r="K1474" s="17"/>
      <c r="L1474" s="18"/>
      <c r="M1474" s="19"/>
    </row>
    <row r="1475" spans="2:13" x14ac:dyDescent="0.35">
      <c r="B1475" s="14"/>
      <c r="C1475" s="25" t="s">
        <v>475</v>
      </c>
      <c r="D1475" s="16"/>
      <c r="J1475" s="17"/>
      <c r="K1475" s="17"/>
      <c r="L1475" s="18"/>
      <c r="M1475" s="19"/>
    </row>
    <row r="1476" spans="2:13" x14ac:dyDescent="0.35">
      <c r="B1476" s="14"/>
      <c r="C1476" s="25"/>
      <c r="D1476" s="16"/>
      <c r="J1476" s="17"/>
      <c r="K1476" s="17"/>
      <c r="L1476" s="18"/>
      <c r="M1476" s="19"/>
    </row>
    <row r="1477" spans="2:13" x14ac:dyDescent="0.35">
      <c r="B1477" s="14"/>
      <c r="C1477" s="25" t="s">
        <v>476</v>
      </c>
      <c r="D1477" s="16"/>
      <c r="J1477" s="17"/>
      <c r="K1477" s="17"/>
      <c r="L1477" s="18"/>
      <c r="M1477" s="19"/>
    </row>
    <row r="1478" spans="2:13" x14ac:dyDescent="0.35">
      <c r="B1478" s="14"/>
      <c r="C1478" s="25"/>
      <c r="D1478" s="16"/>
      <c r="J1478" s="17"/>
      <c r="K1478" s="17"/>
      <c r="L1478" s="18"/>
      <c r="M1478" s="19"/>
    </row>
    <row r="1479" spans="2:13" x14ac:dyDescent="0.35">
      <c r="B1479" s="14"/>
      <c r="C1479" s="25" t="s">
        <v>399</v>
      </c>
      <c r="D1479" s="16"/>
      <c r="J1479" s="17"/>
      <c r="K1479" s="17"/>
      <c r="L1479" s="18"/>
      <c r="M1479" s="19"/>
    </row>
    <row r="1480" spans="2:13" x14ac:dyDescent="0.35">
      <c r="B1480" s="14"/>
      <c r="C1480" s="25"/>
      <c r="D1480" s="16"/>
      <c r="J1480" s="17"/>
      <c r="K1480" s="17"/>
      <c r="L1480" s="18"/>
      <c r="M1480" s="19"/>
    </row>
    <row r="1481" spans="2:13" x14ac:dyDescent="0.35">
      <c r="B1481" s="14"/>
      <c r="C1481" s="25" t="s">
        <v>477</v>
      </c>
      <c r="D1481" s="16"/>
      <c r="J1481" s="17"/>
      <c r="K1481" s="17"/>
      <c r="L1481" s="18"/>
      <c r="M1481" s="19"/>
    </row>
    <row r="1482" spans="2:13" x14ac:dyDescent="0.35">
      <c r="B1482" s="14"/>
      <c r="C1482" s="25"/>
      <c r="D1482" s="16"/>
      <c r="J1482" s="17"/>
      <c r="K1482" s="17"/>
      <c r="L1482" s="18"/>
      <c r="M1482" s="19"/>
    </row>
    <row r="1483" spans="2:13" x14ac:dyDescent="0.35">
      <c r="B1483" s="14"/>
      <c r="C1483" s="25" t="s">
        <v>399</v>
      </c>
      <c r="D1483" s="16"/>
      <c r="J1483" s="17"/>
      <c r="K1483" s="17"/>
      <c r="L1483" s="18"/>
      <c r="M1483" s="19"/>
    </row>
    <row r="1484" spans="2:13" x14ac:dyDescent="0.35">
      <c r="B1484" s="14"/>
      <c r="C1484" s="25"/>
      <c r="D1484" s="16"/>
      <c r="J1484" s="17"/>
      <c r="K1484" s="17"/>
      <c r="L1484" s="18"/>
      <c r="M1484" s="19"/>
    </row>
    <row r="1485" spans="2:13" x14ac:dyDescent="0.35">
      <c r="B1485" s="76" t="s">
        <v>481</v>
      </c>
      <c r="C1485" s="25" t="s">
        <v>482</v>
      </c>
      <c r="D1485" s="16"/>
      <c r="J1485" s="17"/>
      <c r="K1485" s="17"/>
      <c r="L1485" s="18"/>
      <c r="M1485" s="19"/>
    </row>
    <row r="1486" spans="2:13" x14ac:dyDescent="0.35">
      <c r="B1486" s="14"/>
      <c r="C1486" s="25"/>
      <c r="D1486" s="16"/>
      <c r="J1486" s="17"/>
      <c r="K1486" s="17"/>
      <c r="L1486" s="18"/>
      <c r="M1486" s="19"/>
    </row>
    <row r="1487" spans="2:13" x14ac:dyDescent="0.35">
      <c r="B1487" s="76" t="s">
        <v>483</v>
      </c>
      <c r="C1487" s="25" t="s">
        <v>484</v>
      </c>
      <c r="D1487" s="16"/>
      <c r="J1487" s="17"/>
      <c r="K1487" s="17"/>
      <c r="L1487" s="18"/>
      <c r="M1487" s="19"/>
    </row>
    <row r="1488" spans="2:13" x14ac:dyDescent="0.35">
      <c r="B1488" s="14"/>
      <c r="C1488" s="25"/>
      <c r="D1488" s="16"/>
      <c r="J1488" s="17"/>
      <c r="K1488" s="17"/>
      <c r="L1488" s="18"/>
      <c r="M1488" s="19"/>
    </row>
    <row r="1489" spans="2:13" x14ac:dyDescent="0.35">
      <c r="B1489" s="14"/>
      <c r="C1489" s="25" t="s">
        <v>475</v>
      </c>
      <c r="D1489" s="16"/>
      <c r="J1489" s="17"/>
      <c r="K1489" s="17"/>
      <c r="L1489" s="18"/>
      <c r="M1489" s="19"/>
    </row>
    <row r="1490" spans="2:13" x14ac:dyDescent="0.35">
      <c r="B1490" s="14"/>
      <c r="C1490" s="25"/>
      <c r="D1490" s="16"/>
      <c r="J1490" s="17"/>
      <c r="K1490" s="17"/>
      <c r="L1490" s="18"/>
      <c r="M1490" s="19"/>
    </row>
    <row r="1491" spans="2:13" x14ac:dyDescent="0.35">
      <c r="B1491" s="14"/>
      <c r="C1491" s="25" t="s">
        <v>485</v>
      </c>
      <c r="D1491" s="16"/>
      <c r="J1491" s="17"/>
      <c r="K1491" s="17"/>
      <c r="L1491" s="18"/>
      <c r="M1491" s="19"/>
    </row>
    <row r="1492" spans="2:13" x14ac:dyDescent="0.35">
      <c r="B1492" s="14"/>
      <c r="C1492" s="25"/>
      <c r="D1492" s="16"/>
      <c r="J1492" s="17"/>
      <c r="K1492" s="17"/>
      <c r="L1492" s="18"/>
      <c r="M1492" s="19"/>
    </row>
    <row r="1493" spans="2:13" x14ac:dyDescent="0.35">
      <c r="B1493" s="14"/>
      <c r="C1493" s="25" t="s">
        <v>475</v>
      </c>
      <c r="D1493" s="16"/>
      <c r="J1493" s="17"/>
      <c r="K1493" s="17"/>
      <c r="L1493" s="18"/>
      <c r="M1493" s="19"/>
    </row>
    <row r="1494" spans="2:13" x14ac:dyDescent="0.35">
      <c r="B1494" s="14"/>
      <c r="C1494" s="25"/>
      <c r="D1494" s="16"/>
      <c r="J1494" s="17"/>
      <c r="K1494" s="17"/>
      <c r="L1494" s="18"/>
      <c r="M1494" s="19"/>
    </row>
    <row r="1495" spans="2:13" x14ac:dyDescent="0.35">
      <c r="B1495" s="14"/>
      <c r="C1495" s="25" t="s">
        <v>486</v>
      </c>
      <c r="D1495" s="16"/>
      <c r="J1495" s="17"/>
      <c r="K1495" s="17"/>
      <c r="L1495" s="18"/>
      <c r="M1495" s="19"/>
    </row>
    <row r="1496" spans="2:13" x14ac:dyDescent="0.35">
      <c r="B1496" s="14"/>
      <c r="C1496" s="25"/>
      <c r="D1496" s="16"/>
      <c r="J1496" s="17"/>
      <c r="K1496" s="17"/>
      <c r="L1496" s="18"/>
      <c r="M1496" s="19"/>
    </row>
    <row r="1497" spans="2:13" x14ac:dyDescent="0.35">
      <c r="B1497" s="14"/>
      <c r="C1497" s="25" t="s">
        <v>475</v>
      </c>
      <c r="D1497" s="16"/>
      <c r="J1497" s="17"/>
      <c r="K1497" s="17"/>
      <c r="L1497" s="18"/>
      <c r="M1497" s="19"/>
    </row>
    <row r="1498" spans="2:13" x14ac:dyDescent="0.35">
      <c r="B1498" s="14"/>
      <c r="C1498" s="25"/>
      <c r="D1498" s="16"/>
      <c r="J1498" s="17"/>
      <c r="K1498" s="17"/>
      <c r="L1498" s="18"/>
      <c r="M1498" s="19"/>
    </row>
    <row r="1499" spans="2:13" x14ac:dyDescent="0.35">
      <c r="B1499" s="76" t="s">
        <v>487</v>
      </c>
      <c r="C1499" s="25" t="s">
        <v>358</v>
      </c>
      <c r="D1499" s="16"/>
      <c r="J1499" s="17"/>
      <c r="K1499" s="17"/>
      <c r="L1499" s="18"/>
      <c r="M1499" s="19"/>
    </row>
    <row r="1500" spans="2:13" x14ac:dyDescent="0.35">
      <c r="B1500" s="14"/>
      <c r="C1500" s="25"/>
      <c r="D1500" s="16"/>
      <c r="J1500" s="17"/>
      <c r="K1500" s="17"/>
      <c r="L1500" s="18"/>
      <c r="M1500" s="19"/>
    </row>
    <row r="1501" spans="2:13" x14ac:dyDescent="0.35">
      <c r="B1501" s="76" t="s">
        <v>488</v>
      </c>
      <c r="C1501" s="25" t="s">
        <v>474</v>
      </c>
      <c r="D1501" s="16"/>
      <c r="J1501" s="17"/>
      <c r="K1501" s="17"/>
      <c r="L1501" s="18"/>
      <c r="M1501" s="19"/>
    </row>
    <row r="1502" spans="2:13" x14ac:dyDescent="0.35">
      <c r="B1502" s="14"/>
      <c r="C1502" s="25"/>
      <c r="D1502" s="16"/>
      <c r="J1502" s="17"/>
      <c r="K1502" s="17"/>
      <c r="L1502" s="18"/>
      <c r="M1502" s="19"/>
    </row>
    <row r="1503" spans="2:13" x14ac:dyDescent="0.35">
      <c r="B1503" s="14"/>
      <c r="C1503" s="25" t="s">
        <v>475</v>
      </c>
      <c r="D1503" s="16"/>
      <c r="J1503" s="17"/>
      <c r="K1503" s="17"/>
      <c r="L1503" s="18"/>
      <c r="M1503" s="19"/>
    </row>
    <row r="1504" spans="2:13" x14ac:dyDescent="0.35">
      <c r="B1504" s="14"/>
      <c r="C1504" s="25"/>
      <c r="D1504" s="16"/>
      <c r="J1504" s="17"/>
      <c r="K1504" s="17"/>
      <c r="L1504" s="18"/>
      <c r="M1504" s="19"/>
    </row>
    <row r="1505" spans="2:13" x14ac:dyDescent="0.35">
      <c r="B1505" s="76"/>
      <c r="C1505" s="25" t="s">
        <v>489</v>
      </c>
      <c r="D1505" s="16"/>
      <c r="J1505" s="17"/>
      <c r="K1505" s="17"/>
      <c r="L1505" s="18"/>
      <c r="M1505" s="19"/>
    </row>
    <row r="1506" spans="2:13" x14ac:dyDescent="0.35">
      <c r="B1506" s="14"/>
      <c r="C1506" s="25"/>
      <c r="D1506" s="16"/>
      <c r="J1506" s="17"/>
      <c r="K1506" s="17"/>
      <c r="L1506" s="18"/>
      <c r="M1506" s="19"/>
    </row>
    <row r="1507" spans="2:13" x14ac:dyDescent="0.35">
      <c r="B1507" s="14"/>
      <c r="C1507" s="25" t="s">
        <v>399</v>
      </c>
      <c r="D1507" s="16"/>
      <c r="J1507" s="17"/>
      <c r="K1507" s="17"/>
      <c r="L1507" s="18"/>
      <c r="M1507" s="19"/>
    </row>
    <row r="1508" spans="2:13" x14ac:dyDescent="0.35">
      <c r="B1508" s="14"/>
      <c r="C1508" s="25"/>
      <c r="D1508" s="16"/>
      <c r="J1508" s="17"/>
      <c r="K1508" s="17"/>
      <c r="L1508" s="18"/>
      <c r="M1508" s="19"/>
    </row>
    <row r="1509" spans="2:13" x14ac:dyDescent="0.35">
      <c r="B1509" s="76" t="s">
        <v>490</v>
      </c>
      <c r="C1509" s="25" t="s">
        <v>491</v>
      </c>
      <c r="D1509" s="16"/>
      <c r="J1509" s="17"/>
      <c r="K1509" s="17"/>
      <c r="L1509" s="18"/>
      <c r="M1509" s="19"/>
    </row>
    <row r="1510" spans="2:13" x14ac:dyDescent="0.35">
      <c r="B1510" s="14"/>
      <c r="C1510" s="25"/>
      <c r="D1510" s="16"/>
      <c r="J1510" s="17"/>
      <c r="K1510" s="17"/>
      <c r="L1510" s="18"/>
      <c r="M1510" s="19"/>
    </row>
    <row r="1511" spans="2:13" x14ac:dyDescent="0.35">
      <c r="B1511" s="76" t="s">
        <v>492</v>
      </c>
      <c r="C1511" s="25" t="s">
        <v>493</v>
      </c>
      <c r="D1511" s="16"/>
      <c r="J1511" s="17"/>
      <c r="K1511" s="17"/>
      <c r="L1511" s="18"/>
      <c r="M1511" s="19"/>
    </row>
    <row r="1512" spans="2:13" x14ac:dyDescent="0.35">
      <c r="B1512" s="14"/>
      <c r="C1512" s="25"/>
      <c r="D1512" s="16"/>
      <c r="J1512" s="17"/>
      <c r="K1512" s="17"/>
      <c r="L1512" s="18"/>
      <c r="M1512" s="19"/>
    </row>
    <row r="1513" spans="2:13" x14ac:dyDescent="0.35">
      <c r="B1513" s="14"/>
      <c r="C1513" s="25" t="s">
        <v>475</v>
      </c>
      <c r="D1513" s="16"/>
      <c r="J1513" s="17"/>
      <c r="K1513" s="17"/>
      <c r="L1513" s="18"/>
      <c r="M1513" s="19"/>
    </row>
    <row r="1514" spans="2:13" x14ac:dyDescent="0.35">
      <c r="B1514" s="14"/>
      <c r="C1514" s="25"/>
      <c r="D1514" s="16"/>
      <c r="J1514" s="17"/>
      <c r="K1514" s="17"/>
      <c r="L1514" s="18"/>
      <c r="M1514" s="19"/>
    </row>
    <row r="1515" spans="2:13" x14ac:dyDescent="0.35">
      <c r="B1515" s="76" t="s">
        <v>494</v>
      </c>
      <c r="C1515" s="25" t="s">
        <v>366</v>
      </c>
      <c r="D1515" s="16"/>
      <c r="J1515" s="17"/>
      <c r="K1515" s="17"/>
      <c r="L1515" s="18"/>
      <c r="M1515" s="19"/>
    </row>
    <row r="1516" spans="2:13" x14ac:dyDescent="0.35">
      <c r="B1516" s="14"/>
      <c r="C1516" s="25"/>
      <c r="D1516" s="16"/>
      <c r="J1516" s="17"/>
      <c r="K1516" s="17"/>
      <c r="L1516" s="18"/>
      <c r="M1516" s="19"/>
    </row>
    <row r="1517" spans="2:13" x14ac:dyDescent="0.35">
      <c r="B1517" s="76" t="s">
        <v>495</v>
      </c>
      <c r="C1517" s="25" t="s">
        <v>496</v>
      </c>
      <c r="D1517" s="16"/>
      <c r="J1517" s="17"/>
      <c r="K1517" s="17"/>
      <c r="L1517" s="18"/>
      <c r="M1517" s="19"/>
    </row>
    <row r="1518" spans="2:13" x14ac:dyDescent="0.35">
      <c r="B1518" s="76"/>
      <c r="C1518" s="25"/>
      <c r="D1518" s="16"/>
      <c r="J1518" s="17"/>
      <c r="K1518" s="17"/>
      <c r="L1518" s="18"/>
      <c r="M1518" s="19"/>
    </row>
    <row r="1519" spans="2:13" x14ac:dyDescent="0.35">
      <c r="B1519" s="14"/>
      <c r="C1519" s="25" t="s">
        <v>497</v>
      </c>
      <c r="D1519" s="16"/>
      <c r="J1519" s="17"/>
      <c r="K1519" s="17"/>
      <c r="L1519" s="18"/>
      <c r="M1519" s="19"/>
    </row>
    <row r="1520" spans="2:13" x14ac:dyDescent="0.35">
      <c r="B1520" s="14"/>
      <c r="C1520" s="25"/>
      <c r="D1520" s="16"/>
      <c r="J1520" s="17"/>
      <c r="K1520" s="17"/>
      <c r="L1520" s="18"/>
      <c r="M1520" s="19"/>
    </row>
    <row r="1521" spans="2:13" x14ac:dyDescent="0.35">
      <c r="B1521" s="14"/>
      <c r="C1521" s="25" t="s">
        <v>498</v>
      </c>
      <c r="D1521" s="16"/>
      <c r="J1521" s="17"/>
      <c r="K1521" s="17"/>
      <c r="L1521" s="18"/>
      <c r="M1521" s="19"/>
    </row>
    <row r="1522" spans="2:13" x14ac:dyDescent="0.35">
      <c r="B1522" s="14"/>
      <c r="C1522" s="25"/>
      <c r="D1522" s="16"/>
      <c r="J1522" s="17"/>
      <c r="K1522" s="17"/>
      <c r="L1522" s="18"/>
      <c r="M1522" s="19"/>
    </row>
    <row r="1523" spans="2:13" x14ac:dyDescent="0.35">
      <c r="B1523" s="14"/>
      <c r="C1523" s="25" t="s">
        <v>499</v>
      </c>
      <c r="D1523" s="16"/>
      <c r="J1523" s="17"/>
      <c r="K1523" s="17"/>
      <c r="L1523" s="18"/>
      <c r="M1523" s="19"/>
    </row>
    <row r="1524" spans="2:13" x14ac:dyDescent="0.35">
      <c r="B1524" s="14"/>
      <c r="C1524" s="25"/>
      <c r="D1524" s="16"/>
      <c r="J1524" s="17"/>
      <c r="K1524" s="17"/>
      <c r="L1524" s="18"/>
      <c r="M1524" s="19"/>
    </row>
    <row r="1525" spans="2:13" x14ac:dyDescent="0.35">
      <c r="B1525" s="76" t="s">
        <v>500</v>
      </c>
      <c r="C1525" s="25" t="s">
        <v>501</v>
      </c>
      <c r="D1525" s="16"/>
      <c r="J1525" s="17"/>
      <c r="K1525" s="17"/>
      <c r="L1525" s="18"/>
      <c r="M1525" s="19"/>
    </row>
    <row r="1526" spans="2:13" x14ac:dyDescent="0.35">
      <c r="B1526" s="14"/>
      <c r="C1526" s="25"/>
      <c r="D1526" s="16"/>
      <c r="J1526" s="17"/>
      <c r="K1526" s="17"/>
      <c r="L1526" s="18"/>
      <c r="M1526" s="19"/>
    </row>
    <row r="1527" spans="2:13" ht="21" customHeight="1" x14ac:dyDescent="0.35">
      <c r="B1527" s="76" t="s">
        <v>502</v>
      </c>
      <c r="C1527" s="25" t="s">
        <v>503</v>
      </c>
      <c r="D1527" s="16"/>
      <c r="J1527" s="17"/>
      <c r="K1527" s="17"/>
      <c r="L1527" s="18"/>
      <c r="M1527" s="19"/>
    </row>
    <row r="1528" spans="2:13" x14ac:dyDescent="0.35">
      <c r="B1528" s="14"/>
      <c r="C1528" s="25" t="s">
        <v>504</v>
      </c>
      <c r="D1528" s="16"/>
      <c r="J1528" s="17"/>
      <c r="K1528" s="17"/>
      <c r="L1528" s="18"/>
      <c r="M1528" s="19"/>
    </row>
    <row r="1529" spans="2:13" x14ac:dyDescent="0.35">
      <c r="B1529" s="14"/>
      <c r="C1529" s="25"/>
      <c r="D1529" s="16"/>
      <c r="J1529" s="17"/>
      <c r="K1529" s="17"/>
      <c r="L1529" s="18"/>
      <c r="M1529" s="19"/>
    </row>
    <row r="1530" spans="2:13" x14ac:dyDescent="0.35">
      <c r="B1530" s="76" t="s">
        <v>505</v>
      </c>
      <c r="C1530" s="25" t="s">
        <v>380</v>
      </c>
      <c r="D1530" s="16"/>
      <c r="J1530" s="17"/>
      <c r="K1530" s="17"/>
      <c r="L1530" s="18"/>
      <c r="M1530" s="19"/>
    </row>
    <row r="1531" spans="2:13" x14ac:dyDescent="0.35">
      <c r="B1531" s="76"/>
      <c r="C1531" s="25"/>
      <c r="D1531" s="16"/>
      <c r="J1531" s="17"/>
      <c r="K1531" s="17"/>
      <c r="L1531" s="18"/>
      <c r="M1531" s="19"/>
    </row>
    <row r="1532" spans="2:13" x14ac:dyDescent="0.35">
      <c r="B1532" s="76"/>
      <c r="C1532" s="25"/>
      <c r="D1532" s="16"/>
      <c r="J1532" s="17"/>
      <c r="K1532" s="17"/>
      <c r="L1532" s="18"/>
      <c r="M1532" s="19"/>
    </row>
    <row r="1533" spans="2:13" x14ac:dyDescent="0.35">
      <c r="B1533" s="76"/>
      <c r="C1533" s="25"/>
      <c r="D1533" s="16"/>
      <c r="J1533" s="17"/>
      <c r="K1533" s="17"/>
      <c r="L1533" s="18"/>
      <c r="M1533" s="19"/>
    </row>
    <row r="1534" spans="2:13" x14ac:dyDescent="0.35">
      <c r="B1534" s="76"/>
      <c r="C1534" s="25"/>
      <c r="D1534" s="16"/>
      <c r="J1534" s="17"/>
      <c r="K1534" s="17"/>
      <c r="L1534" s="18"/>
      <c r="M1534" s="19"/>
    </row>
    <row r="1535" spans="2:13" x14ac:dyDescent="0.35">
      <c r="B1535" s="76"/>
      <c r="C1535" s="25"/>
      <c r="D1535" s="16"/>
      <c r="J1535" s="17"/>
      <c r="K1535" s="17"/>
      <c r="L1535" s="18"/>
      <c r="M1535" s="19"/>
    </row>
    <row r="1536" spans="2:13" x14ac:dyDescent="0.35">
      <c r="B1536" s="14"/>
      <c r="C1536" s="25"/>
      <c r="D1536" s="16"/>
      <c r="J1536" s="17"/>
      <c r="K1536" s="17"/>
      <c r="L1536" s="18"/>
      <c r="M1536" s="19"/>
    </row>
    <row r="1537" spans="2:22" x14ac:dyDescent="0.35">
      <c r="B1537" s="14"/>
      <c r="C1537" s="25"/>
      <c r="D1537" s="16"/>
      <c r="J1537" s="17"/>
      <c r="K1537" s="17"/>
      <c r="L1537" s="18"/>
      <c r="M1537" s="19"/>
    </row>
    <row r="1538" spans="2:22" s="28" customFormat="1" x14ac:dyDescent="0.35">
      <c r="B1538" s="14"/>
      <c r="C1538" s="25"/>
      <c r="D1538" s="16"/>
      <c r="E1538" s="4"/>
      <c r="F1538" s="4"/>
      <c r="G1538" s="4"/>
      <c r="H1538" s="4"/>
      <c r="I1538" s="4"/>
      <c r="J1538" s="17"/>
      <c r="K1538" s="17"/>
      <c r="L1538" s="18"/>
      <c r="M1538" s="19"/>
      <c r="N1538" s="20"/>
      <c r="O1538" s="5"/>
      <c r="P1538" s="5"/>
      <c r="Q1538" s="5"/>
      <c r="R1538" s="5"/>
      <c r="S1538" s="5"/>
      <c r="T1538" s="5"/>
      <c r="U1538" s="5"/>
      <c r="V1538" s="5"/>
    </row>
    <row r="1539" spans="2:22" s="39" customFormat="1" ht="39.75" customHeight="1" thickBot="1" x14ac:dyDescent="0.45">
      <c r="B1539" s="30"/>
      <c r="C1539" s="31"/>
      <c r="D1539" s="32"/>
      <c r="E1539" s="33"/>
      <c r="F1539" s="33"/>
      <c r="G1539" s="33"/>
      <c r="H1539" s="33"/>
      <c r="I1539" s="33"/>
      <c r="J1539" s="34"/>
      <c r="K1539" s="35"/>
      <c r="L1539" s="36" t="s">
        <v>34</v>
      </c>
      <c r="M1539" s="37"/>
      <c r="N1539" s="38"/>
      <c r="P1539" s="40"/>
    </row>
    <row r="1540" spans="2:22" s="40" customFormat="1" ht="17.25" customHeight="1" thickTop="1" x14ac:dyDescent="0.35">
      <c r="B1540" s="41"/>
      <c r="C1540" s="42"/>
      <c r="D1540" s="43"/>
      <c r="E1540" s="44"/>
      <c r="F1540" s="44"/>
      <c r="G1540" s="44"/>
      <c r="H1540" s="44"/>
      <c r="I1540" s="44"/>
      <c r="J1540" s="45" t="s">
        <v>35</v>
      </c>
      <c r="K1540" s="35"/>
      <c r="L1540" s="46"/>
      <c r="M1540" s="47"/>
      <c r="N1540" s="48"/>
      <c r="O1540" s="39"/>
      <c r="P1540" s="39"/>
    </row>
    <row r="1541" spans="2:22" s="40" customFormat="1" ht="17.25" customHeight="1" x14ac:dyDescent="0.35">
      <c r="B1541" s="49"/>
      <c r="C1541" s="50" t="s">
        <v>36</v>
      </c>
      <c r="D1541" s="51"/>
      <c r="J1541" s="52"/>
      <c r="K1541" s="50"/>
      <c r="L1541" s="53"/>
      <c r="M1541" s="53"/>
      <c r="N1541" s="48"/>
      <c r="O1541" s="39"/>
      <c r="P1541" s="39"/>
    </row>
    <row r="1542" spans="2:22" s="39" customFormat="1" ht="17.25" customHeight="1" x14ac:dyDescent="0.35">
      <c r="B1542" s="54"/>
      <c r="C1542" s="50" t="s">
        <v>37</v>
      </c>
      <c r="D1542" s="55"/>
      <c r="J1542" s="56"/>
      <c r="K1542" s="50"/>
      <c r="L1542" s="53"/>
      <c r="M1542" s="57"/>
    </row>
    <row r="1543" spans="2:22" s="39" customFormat="1" ht="17.25" customHeight="1" x14ac:dyDescent="0.4">
      <c r="B1543" s="54"/>
      <c r="C1543" s="50" t="s">
        <v>38</v>
      </c>
      <c r="D1543" s="55"/>
      <c r="J1543" s="52"/>
      <c r="K1543" s="58"/>
      <c r="L1543" s="59"/>
      <c r="M1543" s="57"/>
      <c r="N1543" s="48"/>
    </row>
    <row r="1544" spans="2:22" s="39" customFormat="1" ht="17.25" customHeight="1" x14ac:dyDescent="0.35">
      <c r="B1544" s="54"/>
      <c r="C1544" s="50" t="str">
        <f>+C1464</f>
        <v xml:space="preserve">Dlamvuzo High School </v>
      </c>
      <c r="D1544" s="55"/>
      <c r="J1544" s="60" t="s">
        <v>39</v>
      </c>
      <c r="K1544" s="50"/>
      <c r="L1544" s="53"/>
      <c r="M1544" s="57"/>
      <c r="N1544" s="48"/>
    </row>
    <row r="1545" spans="2:22" s="39" customFormat="1" ht="17.25" customHeight="1" x14ac:dyDescent="0.35">
      <c r="B1545" s="54"/>
      <c r="C1545" s="61" t="s">
        <v>506</v>
      </c>
      <c r="D1545" s="55"/>
      <c r="J1545" s="56" t="s">
        <v>41</v>
      </c>
      <c r="K1545" s="50"/>
      <c r="L1545" s="53"/>
      <c r="M1545" s="57"/>
      <c r="N1545" s="48"/>
    </row>
    <row r="1546" spans="2:22" ht="18" x14ac:dyDescent="0.4">
      <c r="K1546" s="6" t="s">
        <v>0</v>
      </c>
      <c r="N1546" s="5"/>
    </row>
    <row r="1547" spans="2:22" ht="18" x14ac:dyDescent="0.4">
      <c r="K1547" s="6" t="s">
        <v>1157</v>
      </c>
      <c r="N1547" s="5"/>
    </row>
    <row r="1548" spans="2:22" ht="18" x14ac:dyDescent="0.4">
      <c r="K1548" s="6" t="str">
        <f>+K1468</f>
        <v>DLAMVUZO HIGH SCHOOL</v>
      </c>
      <c r="N1548" s="5"/>
    </row>
    <row r="1549" spans="2:22" s="7" customFormat="1" ht="18" x14ac:dyDescent="0.4">
      <c r="B1549" s="8"/>
      <c r="C1549" s="9"/>
      <c r="D1549" s="10"/>
      <c r="E1549" s="11"/>
      <c r="F1549" s="11"/>
      <c r="G1549" s="11"/>
      <c r="H1549" s="11"/>
      <c r="I1549" s="11"/>
      <c r="J1549" s="12"/>
      <c r="K1549" s="12"/>
      <c r="L1549" s="11"/>
      <c r="M1549" s="11"/>
      <c r="N1549" s="5"/>
      <c r="O1549" s="5"/>
      <c r="P1549" s="5"/>
      <c r="Q1549" s="5"/>
      <c r="R1549" s="5"/>
      <c r="S1549" s="5"/>
      <c r="T1549" s="5"/>
      <c r="U1549" s="5"/>
      <c r="V1549" s="5"/>
    </row>
    <row r="1550" spans="2:22" s="7" customFormat="1" ht="18" x14ac:dyDescent="0.4">
      <c r="B1550" s="8" t="s">
        <v>2</v>
      </c>
      <c r="D1550" s="10" t="s">
        <v>3</v>
      </c>
      <c r="E1550" s="11" t="s">
        <v>4</v>
      </c>
      <c r="F1550" s="11" t="s">
        <v>4</v>
      </c>
      <c r="G1550" s="11" t="s">
        <v>4</v>
      </c>
      <c r="H1550" s="11" t="s">
        <v>4</v>
      </c>
      <c r="I1550" s="11" t="s">
        <v>4</v>
      </c>
      <c r="J1550" s="12"/>
      <c r="K1550" s="8" t="s">
        <v>5</v>
      </c>
      <c r="L1550" s="13" t="s">
        <v>6</v>
      </c>
      <c r="M1550" s="13" t="s">
        <v>7</v>
      </c>
      <c r="N1550" s="5"/>
      <c r="O1550" s="5"/>
      <c r="P1550" s="5"/>
      <c r="Q1550" s="5"/>
      <c r="R1550" s="5"/>
      <c r="S1550" s="5"/>
      <c r="T1550" s="5"/>
      <c r="U1550" s="5"/>
      <c r="V1550" s="5"/>
    </row>
    <row r="1551" spans="2:22" x14ac:dyDescent="0.35">
      <c r="B1551" s="76" t="s">
        <v>507</v>
      </c>
      <c r="C1551" s="25" t="s">
        <v>450</v>
      </c>
      <c r="D1551" s="16"/>
      <c r="J1551" s="17"/>
      <c r="K1551" s="17"/>
      <c r="L1551" s="18"/>
      <c r="M1551" s="19"/>
    </row>
    <row r="1552" spans="2:22" x14ac:dyDescent="0.35">
      <c r="B1552" s="14"/>
      <c r="C1552" s="25"/>
      <c r="D1552" s="16"/>
      <c r="J1552" s="17"/>
      <c r="K1552" s="17"/>
      <c r="L1552" s="18"/>
      <c r="M1552" s="19"/>
    </row>
    <row r="1553" spans="2:13" ht="16.5" customHeight="1" x14ac:dyDescent="0.35">
      <c r="B1553" s="14"/>
      <c r="C1553" s="25" t="s">
        <v>508</v>
      </c>
      <c r="D1553" s="16"/>
      <c r="J1553" s="17"/>
      <c r="K1553" s="17"/>
      <c r="L1553" s="18"/>
      <c r="M1553" s="19"/>
    </row>
    <row r="1554" spans="2:13" x14ac:dyDescent="0.35">
      <c r="B1554" s="14"/>
      <c r="C1554" s="25" t="s">
        <v>509</v>
      </c>
      <c r="D1554" s="16"/>
      <c r="J1554" s="17"/>
      <c r="K1554" s="17"/>
      <c r="L1554" s="18"/>
      <c r="M1554" s="19"/>
    </row>
    <row r="1555" spans="2:13" x14ac:dyDescent="0.35">
      <c r="B1555" s="14"/>
      <c r="C1555" s="25" t="s">
        <v>510</v>
      </c>
      <c r="D1555" s="16"/>
      <c r="J1555" s="17"/>
      <c r="K1555" s="17"/>
      <c r="L1555" s="18"/>
      <c r="M1555" s="19"/>
    </row>
    <row r="1556" spans="2:13" ht="20.25" customHeight="1" x14ac:dyDescent="0.35">
      <c r="B1556" s="14"/>
      <c r="C1556" s="25" t="s">
        <v>511</v>
      </c>
      <c r="D1556" s="16"/>
      <c r="J1556" s="17"/>
      <c r="K1556" s="17"/>
      <c r="L1556" s="18"/>
      <c r="M1556" s="19"/>
    </row>
    <row r="1557" spans="2:13" x14ac:dyDescent="0.35">
      <c r="B1557" s="14"/>
      <c r="C1557" s="25" t="s">
        <v>512</v>
      </c>
      <c r="D1557" s="16"/>
      <c r="J1557" s="17"/>
      <c r="K1557" s="17"/>
      <c r="L1557" s="18"/>
      <c r="M1557" s="19"/>
    </row>
    <row r="1558" spans="2:13" x14ac:dyDescent="0.35">
      <c r="B1558" s="14"/>
      <c r="C1558" s="25"/>
      <c r="D1558" s="16"/>
      <c r="J1558" s="17"/>
      <c r="K1558" s="17"/>
      <c r="L1558" s="18"/>
      <c r="M1558" s="19"/>
    </row>
    <row r="1559" spans="2:13" x14ac:dyDescent="0.35">
      <c r="B1559" s="76" t="s">
        <v>513</v>
      </c>
      <c r="C1559" s="25" t="s">
        <v>381</v>
      </c>
      <c r="D1559" s="16"/>
      <c r="J1559" s="17"/>
      <c r="K1559" s="17"/>
      <c r="L1559" s="18"/>
      <c r="M1559" s="19"/>
    </row>
    <row r="1560" spans="2:13" x14ac:dyDescent="0.35">
      <c r="B1560" s="14"/>
      <c r="C1560" s="25"/>
      <c r="D1560" s="16"/>
      <c r="J1560" s="17"/>
      <c r="K1560" s="17"/>
      <c r="L1560" s="18"/>
      <c r="M1560" s="19"/>
    </row>
    <row r="1561" spans="2:13" x14ac:dyDescent="0.35">
      <c r="B1561" s="76" t="s">
        <v>514</v>
      </c>
      <c r="C1561" s="25" t="s">
        <v>515</v>
      </c>
      <c r="D1561" s="16"/>
      <c r="J1561" s="17"/>
      <c r="K1561" s="17"/>
      <c r="L1561" s="18"/>
      <c r="M1561" s="19"/>
    </row>
    <row r="1562" spans="2:13" x14ac:dyDescent="0.35">
      <c r="B1562" s="14"/>
      <c r="C1562" s="25"/>
      <c r="D1562" s="16"/>
      <c r="J1562" s="17"/>
      <c r="K1562" s="17"/>
      <c r="L1562" s="18"/>
      <c r="M1562" s="19"/>
    </row>
    <row r="1563" spans="2:13" x14ac:dyDescent="0.35">
      <c r="B1563" s="76">
        <v>12.2</v>
      </c>
      <c r="C1563" s="25" t="s">
        <v>516</v>
      </c>
      <c r="D1563" s="16"/>
      <c r="J1563" s="17"/>
      <c r="K1563" s="17"/>
      <c r="L1563" s="18"/>
      <c r="M1563" s="19"/>
    </row>
    <row r="1564" spans="2:13" x14ac:dyDescent="0.35">
      <c r="B1564" s="14"/>
      <c r="C1564" s="25"/>
      <c r="D1564" s="16"/>
      <c r="J1564" s="17"/>
      <c r="K1564" s="17"/>
      <c r="L1564" s="18"/>
      <c r="M1564" s="19"/>
    </row>
    <row r="1565" spans="2:13" x14ac:dyDescent="0.35">
      <c r="B1565" s="76" t="s">
        <v>517</v>
      </c>
      <c r="C1565" s="25" t="s">
        <v>518</v>
      </c>
      <c r="D1565" s="16"/>
      <c r="J1565" s="17"/>
      <c r="K1565" s="17"/>
      <c r="L1565" s="18"/>
      <c r="M1565" s="19"/>
    </row>
    <row r="1566" spans="2:13" x14ac:dyDescent="0.35">
      <c r="B1566" s="14"/>
      <c r="C1566" s="25"/>
      <c r="D1566" s="16"/>
      <c r="J1566" s="17"/>
      <c r="K1566" s="17"/>
      <c r="L1566" s="18"/>
      <c r="M1566" s="19"/>
    </row>
    <row r="1567" spans="2:13" x14ac:dyDescent="0.35">
      <c r="B1567" s="76" t="s">
        <v>519</v>
      </c>
      <c r="C1567" s="25" t="s">
        <v>520</v>
      </c>
      <c r="D1567" s="16"/>
      <c r="J1567" s="17"/>
      <c r="K1567" s="17"/>
      <c r="L1567" s="18"/>
      <c r="M1567" s="19"/>
    </row>
    <row r="1568" spans="2:13" x14ac:dyDescent="0.35">
      <c r="B1568" s="14"/>
      <c r="C1568" s="25"/>
      <c r="D1568" s="16"/>
      <c r="J1568" s="17"/>
      <c r="K1568" s="17"/>
      <c r="L1568" s="18"/>
      <c r="M1568" s="19"/>
    </row>
    <row r="1569" spans="2:13" x14ac:dyDescent="0.35">
      <c r="B1569" s="14"/>
      <c r="C1569" s="25" t="s">
        <v>399</v>
      </c>
      <c r="D1569" s="16"/>
      <c r="J1569" s="17"/>
      <c r="K1569" s="17"/>
      <c r="L1569" s="18"/>
      <c r="M1569" s="19"/>
    </row>
    <row r="1570" spans="2:13" x14ac:dyDescent="0.35">
      <c r="B1570" s="14"/>
      <c r="C1570" s="25"/>
      <c r="D1570" s="16"/>
      <c r="J1570" s="17"/>
      <c r="K1570" s="17"/>
      <c r="L1570" s="18"/>
      <c r="M1570" s="19"/>
    </row>
    <row r="1571" spans="2:13" x14ac:dyDescent="0.35">
      <c r="B1571" s="14"/>
      <c r="C1571" s="25" t="s">
        <v>521</v>
      </c>
      <c r="D1571" s="16"/>
      <c r="J1571" s="17"/>
      <c r="K1571" s="17"/>
      <c r="L1571" s="18"/>
      <c r="M1571" s="19"/>
    </row>
    <row r="1572" spans="2:13" x14ac:dyDescent="0.35">
      <c r="B1572" s="14"/>
      <c r="C1572" s="25"/>
      <c r="D1572" s="16"/>
      <c r="J1572" s="17"/>
      <c r="K1572" s="17"/>
      <c r="L1572" s="18"/>
      <c r="M1572" s="19"/>
    </row>
    <row r="1573" spans="2:13" x14ac:dyDescent="0.35">
      <c r="B1573" s="14"/>
      <c r="C1573" s="25" t="s">
        <v>475</v>
      </c>
      <c r="D1573" s="16"/>
      <c r="J1573" s="17"/>
      <c r="K1573" s="17"/>
      <c r="L1573" s="18"/>
      <c r="M1573" s="19"/>
    </row>
    <row r="1574" spans="2:13" x14ac:dyDescent="0.35">
      <c r="B1574" s="14"/>
      <c r="C1574" s="25"/>
      <c r="D1574" s="16"/>
      <c r="J1574" s="17"/>
      <c r="K1574" s="17"/>
      <c r="L1574" s="18"/>
      <c r="M1574" s="19"/>
    </row>
    <row r="1575" spans="2:13" x14ac:dyDescent="0.35">
      <c r="B1575" s="76" t="s">
        <v>522</v>
      </c>
      <c r="C1575" s="25" t="s">
        <v>371</v>
      </c>
      <c r="D1575" s="16"/>
      <c r="J1575" s="17"/>
      <c r="K1575" s="17"/>
      <c r="L1575" s="18"/>
      <c r="M1575" s="19"/>
    </row>
    <row r="1576" spans="2:13" x14ac:dyDescent="0.35">
      <c r="B1576" s="14"/>
      <c r="C1576" s="25"/>
      <c r="D1576" s="16"/>
      <c r="J1576" s="17"/>
      <c r="K1576" s="17"/>
      <c r="L1576" s="18"/>
      <c r="M1576" s="19"/>
    </row>
    <row r="1577" spans="2:13" x14ac:dyDescent="0.35">
      <c r="B1577" s="76" t="s">
        <v>523</v>
      </c>
      <c r="C1577" s="25" t="s">
        <v>524</v>
      </c>
      <c r="D1577" s="16"/>
      <c r="J1577" s="17"/>
      <c r="K1577" s="17"/>
      <c r="L1577" s="18"/>
      <c r="M1577" s="19"/>
    </row>
    <row r="1578" spans="2:13" x14ac:dyDescent="0.35">
      <c r="B1578" s="14"/>
      <c r="C1578" s="25"/>
      <c r="D1578" s="16"/>
      <c r="J1578" s="17"/>
      <c r="K1578" s="17"/>
      <c r="L1578" s="18"/>
      <c r="M1578" s="19"/>
    </row>
    <row r="1579" spans="2:13" x14ac:dyDescent="0.35">
      <c r="B1579" s="14"/>
      <c r="C1579" s="25" t="s">
        <v>475</v>
      </c>
      <c r="D1579" s="16"/>
      <c r="J1579" s="17"/>
      <c r="K1579" s="17"/>
      <c r="L1579" s="18"/>
      <c r="M1579" s="19"/>
    </row>
    <row r="1580" spans="2:13" x14ac:dyDescent="0.35">
      <c r="B1580" s="14"/>
      <c r="C1580" s="25"/>
      <c r="D1580" s="16"/>
      <c r="J1580" s="17"/>
      <c r="K1580" s="17"/>
      <c r="L1580" s="18"/>
      <c r="M1580" s="19"/>
    </row>
    <row r="1581" spans="2:13" x14ac:dyDescent="0.35">
      <c r="B1581" s="14"/>
      <c r="C1581" s="25" t="s">
        <v>525</v>
      </c>
      <c r="D1581" s="16"/>
      <c r="J1581" s="17"/>
      <c r="K1581" s="17"/>
      <c r="L1581" s="18"/>
      <c r="M1581" s="19"/>
    </row>
    <row r="1582" spans="2:13" x14ac:dyDescent="0.35">
      <c r="B1582" s="14"/>
      <c r="C1582" s="25"/>
      <c r="D1582" s="16"/>
      <c r="J1582" s="17"/>
      <c r="K1582" s="17"/>
      <c r="L1582" s="18"/>
      <c r="M1582" s="19"/>
    </row>
    <row r="1583" spans="2:13" x14ac:dyDescent="0.35">
      <c r="B1583" s="14"/>
      <c r="C1583" s="25" t="s">
        <v>475</v>
      </c>
      <c r="D1583" s="16"/>
      <c r="J1583" s="17"/>
      <c r="K1583" s="17"/>
      <c r="L1583" s="18"/>
      <c r="M1583" s="19"/>
    </row>
    <row r="1584" spans="2:13" x14ac:dyDescent="0.35">
      <c r="B1584" s="14"/>
      <c r="C1584" s="25"/>
      <c r="D1584" s="16"/>
      <c r="J1584" s="17"/>
      <c r="K1584" s="17"/>
      <c r="L1584" s="18"/>
      <c r="M1584" s="19"/>
    </row>
    <row r="1585" spans="2:13" x14ac:dyDescent="0.35">
      <c r="B1585" s="76" t="s">
        <v>526</v>
      </c>
      <c r="C1585" s="25" t="s">
        <v>527</v>
      </c>
      <c r="D1585" s="16"/>
      <c r="J1585" s="17"/>
      <c r="K1585" s="17"/>
      <c r="L1585" s="18"/>
      <c r="M1585" s="19"/>
    </row>
    <row r="1586" spans="2:13" x14ac:dyDescent="0.35">
      <c r="B1586" s="14"/>
      <c r="C1586" s="25" t="s">
        <v>528</v>
      </c>
      <c r="D1586" s="16"/>
      <c r="J1586" s="17"/>
      <c r="K1586" s="17"/>
      <c r="L1586" s="18"/>
      <c r="M1586" s="19"/>
    </row>
    <row r="1587" spans="2:13" x14ac:dyDescent="0.35">
      <c r="B1587" s="14"/>
      <c r="C1587" s="25"/>
      <c r="D1587" s="16"/>
      <c r="J1587" s="17"/>
      <c r="K1587" s="17"/>
      <c r="L1587" s="18"/>
      <c r="M1587" s="19"/>
    </row>
    <row r="1588" spans="2:13" ht="18" x14ac:dyDescent="0.4">
      <c r="B1588" s="14"/>
      <c r="C1588" s="24" t="s">
        <v>529</v>
      </c>
      <c r="D1588" s="16"/>
      <c r="E1588" s="4">
        <v>0</v>
      </c>
      <c r="J1588" s="17"/>
      <c r="K1588" s="17"/>
      <c r="L1588" s="18"/>
      <c r="M1588" s="19"/>
    </row>
    <row r="1589" spans="2:13" ht="18" x14ac:dyDescent="0.4">
      <c r="B1589" s="14"/>
      <c r="C1589" s="24"/>
      <c r="D1589" s="16"/>
      <c r="J1589" s="17"/>
      <c r="K1589" s="17"/>
      <c r="L1589" s="18"/>
      <c r="M1589" s="19"/>
    </row>
    <row r="1590" spans="2:13" ht="54" x14ac:dyDescent="0.4">
      <c r="B1590" s="14"/>
      <c r="C1590" s="24" t="s">
        <v>530</v>
      </c>
      <c r="D1590" s="16"/>
      <c r="E1590" s="4">
        <v>0</v>
      </c>
      <c r="J1590" s="17"/>
      <c r="K1590" s="17"/>
      <c r="L1590" s="18"/>
      <c r="M1590" s="19"/>
    </row>
    <row r="1591" spans="2:13" x14ac:dyDescent="0.35">
      <c r="B1591" s="14"/>
      <c r="C1591" s="25"/>
      <c r="D1591" s="16"/>
      <c r="J1591" s="17"/>
      <c r="K1591" s="17"/>
      <c r="L1591" s="18"/>
      <c r="M1591" s="19"/>
    </row>
    <row r="1592" spans="2:13" ht="18" x14ac:dyDescent="0.4">
      <c r="B1592" s="78" t="s">
        <v>531</v>
      </c>
      <c r="C1592" s="24" t="s">
        <v>532</v>
      </c>
      <c r="D1592" s="16"/>
      <c r="J1592" s="17"/>
      <c r="K1592" s="17"/>
      <c r="L1592" s="18"/>
      <c r="M1592" s="19"/>
    </row>
    <row r="1593" spans="2:13" x14ac:dyDescent="0.35">
      <c r="B1593" s="14"/>
      <c r="C1593" s="25"/>
      <c r="D1593" s="16"/>
      <c r="J1593" s="17"/>
      <c r="K1593" s="17"/>
      <c r="L1593" s="18"/>
      <c r="M1593" s="19"/>
    </row>
    <row r="1594" spans="2:13" ht="18.75" customHeight="1" x14ac:dyDescent="0.35">
      <c r="B1594" s="14"/>
      <c r="C1594" s="25" t="s">
        <v>533</v>
      </c>
      <c r="D1594" s="16"/>
      <c r="J1594" s="17"/>
      <c r="K1594" s="17"/>
      <c r="L1594" s="18"/>
      <c r="M1594" s="19"/>
    </row>
    <row r="1595" spans="2:13" ht="70" x14ac:dyDescent="0.35">
      <c r="B1595" s="14"/>
      <c r="C1595" s="25" t="s">
        <v>534</v>
      </c>
      <c r="D1595" s="16"/>
      <c r="J1595" s="17"/>
      <c r="K1595" s="17"/>
      <c r="L1595" s="18"/>
      <c r="M1595" s="19"/>
    </row>
    <row r="1596" spans="2:13" x14ac:dyDescent="0.35">
      <c r="B1596" s="14"/>
      <c r="C1596" s="25"/>
      <c r="D1596" s="16"/>
      <c r="J1596" s="17"/>
      <c r="K1596" s="17"/>
      <c r="L1596" s="18"/>
      <c r="M1596" s="19"/>
    </row>
    <row r="1597" spans="2:13" ht="52.5" x14ac:dyDescent="0.35">
      <c r="B1597" s="14"/>
      <c r="C1597" s="25" t="s">
        <v>535</v>
      </c>
      <c r="D1597" s="16"/>
      <c r="J1597" s="17"/>
      <c r="K1597" s="17"/>
      <c r="L1597" s="18"/>
      <c r="M1597" s="19"/>
    </row>
    <row r="1598" spans="2:13" x14ac:dyDescent="0.35">
      <c r="B1598" s="14"/>
      <c r="C1598" s="25"/>
      <c r="D1598" s="16"/>
      <c r="J1598" s="17"/>
      <c r="K1598" s="17"/>
      <c r="L1598" s="18"/>
      <c r="M1598" s="19"/>
    </row>
    <row r="1599" spans="2:13" x14ac:dyDescent="0.35">
      <c r="B1599" s="14"/>
      <c r="C1599" s="25" t="s">
        <v>536</v>
      </c>
      <c r="D1599" s="16"/>
      <c r="J1599" s="17"/>
      <c r="K1599" s="17"/>
      <c r="L1599" s="18"/>
      <c r="M1599" s="19"/>
    </row>
    <row r="1600" spans="2:13" x14ac:dyDescent="0.35">
      <c r="B1600" s="14"/>
      <c r="C1600" s="25" t="s">
        <v>58</v>
      </c>
      <c r="D1600" s="77" t="s">
        <v>57</v>
      </c>
      <c r="J1600" s="17"/>
      <c r="K1600" s="17"/>
      <c r="L1600" s="18"/>
      <c r="M1600" s="19"/>
    </row>
    <row r="1601" spans="2:22" x14ac:dyDescent="0.35">
      <c r="B1601" s="14"/>
      <c r="C1601" s="25"/>
      <c r="D1601" s="16"/>
      <c r="J1601" s="17"/>
      <c r="K1601" s="17"/>
      <c r="L1601" s="18"/>
      <c r="M1601" s="19"/>
    </row>
    <row r="1602" spans="2:22" x14ac:dyDescent="0.35">
      <c r="B1602" s="14"/>
      <c r="C1602" s="25"/>
      <c r="D1602" s="16"/>
      <c r="J1602" s="17"/>
      <c r="K1602" s="17"/>
      <c r="L1602" s="18"/>
      <c r="M1602" s="19"/>
    </row>
    <row r="1603" spans="2:22" x14ac:dyDescent="0.35">
      <c r="B1603" s="14"/>
      <c r="C1603" s="25"/>
      <c r="D1603" s="16"/>
      <c r="J1603" s="17"/>
      <c r="K1603" s="17"/>
      <c r="L1603" s="18"/>
      <c r="M1603" s="19"/>
    </row>
    <row r="1604" spans="2:22" x14ac:dyDescent="0.35">
      <c r="B1604" s="14"/>
      <c r="C1604" s="25"/>
      <c r="D1604" s="16"/>
      <c r="J1604" s="17"/>
      <c r="K1604" s="17"/>
      <c r="L1604" s="18"/>
      <c r="M1604" s="19"/>
    </row>
    <row r="1605" spans="2:22" x14ac:dyDescent="0.35">
      <c r="B1605" s="14"/>
      <c r="C1605" s="25"/>
      <c r="D1605" s="16"/>
      <c r="J1605" s="17"/>
      <c r="K1605" s="17"/>
      <c r="L1605" s="18"/>
      <c r="M1605" s="19"/>
    </row>
    <row r="1606" spans="2:22" x14ac:dyDescent="0.35">
      <c r="B1606" s="14"/>
      <c r="C1606" s="25"/>
      <c r="D1606" s="16"/>
      <c r="J1606" s="17"/>
      <c r="K1606" s="17"/>
      <c r="L1606" s="18"/>
      <c r="M1606" s="19"/>
    </row>
    <row r="1607" spans="2:22" x14ac:dyDescent="0.35">
      <c r="B1607" s="14"/>
      <c r="C1607" s="25"/>
      <c r="D1607" s="16"/>
      <c r="J1607" s="17"/>
      <c r="K1607" s="17"/>
      <c r="L1607" s="18"/>
      <c r="M1607" s="19"/>
    </row>
    <row r="1608" spans="2:22" x14ac:dyDescent="0.35">
      <c r="B1608" s="14"/>
      <c r="C1608" s="25"/>
      <c r="D1608" s="16"/>
      <c r="J1608" s="17"/>
      <c r="K1608" s="17"/>
      <c r="L1608" s="18"/>
      <c r="M1608" s="19"/>
    </row>
    <row r="1609" spans="2:22" x14ac:dyDescent="0.35">
      <c r="B1609" s="14"/>
      <c r="C1609" s="25"/>
      <c r="D1609" s="16"/>
      <c r="J1609" s="17"/>
      <c r="K1609" s="17"/>
      <c r="L1609" s="18"/>
      <c r="M1609" s="19"/>
    </row>
    <row r="1610" spans="2:22" s="28" customFormat="1" x14ac:dyDescent="0.35">
      <c r="B1610" s="14"/>
      <c r="C1610" s="25"/>
      <c r="D1610" s="16"/>
      <c r="E1610" s="4"/>
      <c r="F1610" s="4"/>
      <c r="G1610" s="4"/>
      <c r="H1610" s="4"/>
      <c r="I1610" s="4"/>
      <c r="J1610" s="17"/>
      <c r="K1610" s="17"/>
      <c r="L1610" s="18"/>
      <c r="M1610" s="19"/>
      <c r="N1610" s="20"/>
      <c r="O1610" s="5"/>
      <c r="P1610" s="5"/>
      <c r="Q1610" s="5"/>
      <c r="R1610" s="5"/>
      <c r="S1610" s="5"/>
      <c r="T1610" s="5"/>
      <c r="U1610" s="5"/>
      <c r="V1610" s="5"/>
    </row>
    <row r="1611" spans="2:22" s="39" customFormat="1" ht="39.75" customHeight="1" thickBot="1" x14ac:dyDescent="0.45">
      <c r="B1611" s="30"/>
      <c r="C1611" s="31"/>
      <c r="D1611" s="32"/>
      <c r="E1611" s="33"/>
      <c r="F1611" s="33"/>
      <c r="G1611" s="33"/>
      <c r="H1611" s="33"/>
      <c r="I1611" s="33"/>
      <c r="J1611" s="34"/>
      <c r="K1611" s="35"/>
      <c r="L1611" s="36" t="s">
        <v>34</v>
      </c>
      <c r="M1611" s="37"/>
      <c r="N1611" s="38"/>
      <c r="P1611" s="40"/>
    </row>
    <row r="1612" spans="2:22" s="40" customFormat="1" ht="17.25" customHeight="1" thickTop="1" x14ac:dyDescent="0.35">
      <c r="B1612" s="41"/>
      <c r="C1612" s="42"/>
      <c r="D1612" s="43"/>
      <c r="E1612" s="44"/>
      <c r="F1612" s="44"/>
      <c r="G1612" s="44"/>
      <c r="H1612" s="44"/>
      <c r="I1612" s="44"/>
      <c r="J1612" s="45" t="s">
        <v>35</v>
      </c>
      <c r="K1612" s="35"/>
      <c r="L1612" s="46"/>
      <c r="M1612" s="47"/>
      <c r="N1612" s="48"/>
      <c r="O1612" s="39"/>
      <c r="P1612" s="39"/>
    </row>
    <row r="1613" spans="2:22" s="40" customFormat="1" ht="17.25" customHeight="1" x14ac:dyDescent="0.35">
      <c r="B1613" s="49"/>
      <c r="C1613" s="50" t="s">
        <v>36</v>
      </c>
      <c r="D1613" s="51"/>
      <c r="J1613" s="52"/>
      <c r="K1613" s="50"/>
      <c r="L1613" s="53"/>
      <c r="M1613" s="53"/>
      <c r="N1613" s="48"/>
      <c r="O1613" s="39"/>
      <c r="P1613" s="39"/>
    </row>
    <row r="1614" spans="2:22" s="39" customFormat="1" ht="17.25" customHeight="1" x14ac:dyDescent="0.35">
      <c r="B1614" s="54"/>
      <c r="C1614" s="50" t="s">
        <v>37</v>
      </c>
      <c r="D1614" s="55"/>
      <c r="J1614" s="56"/>
      <c r="K1614" s="50"/>
      <c r="L1614" s="53"/>
      <c r="M1614" s="57"/>
    </row>
    <row r="1615" spans="2:22" s="39" customFormat="1" ht="17.25" customHeight="1" x14ac:dyDescent="0.4">
      <c r="B1615" s="54"/>
      <c r="C1615" s="50" t="s">
        <v>38</v>
      </c>
      <c r="D1615" s="55"/>
      <c r="J1615" s="52"/>
      <c r="K1615" s="58"/>
      <c r="L1615" s="59"/>
      <c r="M1615" s="57"/>
      <c r="N1615" s="48"/>
    </row>
    <row r="1616" spans="2:22" s="39" customFormat="1" ht="17.25" customHeight="1" x14ac:dyDescent="0.35">
      <c r="B1616" s="54"/>
      <c r="C1616" s="50" t="str">
        <f>+C1544</f>
        <v xml:space="preserve">Dlamvuzo High School </v>
      </c>
      <c r="D1616" s="55"/>
      <c r="J1616" s="60" t="s">
        <v>39</v>
      </c>
      <c r="K1616" s="50"/>
      <c r="L1616" s="53"/>
      <c r="M1616" s="57"/>
      <c r="N1616" s="48"/>
    </row>
    <row r="1617" spans="2:22" s="39" customFormat="1" ht="17.25" customHeight="1" x14ac:dyDescent="0.35">
      <c r="B1617" s="54"/>
      <c r="C1617" s="61" t="s">
        <v>537</v>
      </c>
      <c r="D1617" s="55"/>
      <c r="J1617" s="56" t="s">
        <v>41</v>
      </c>
      <c r="K1617" s="50"/>
      <c r="L1617" s="53"/>
      <c r="M1617" s="57"/>
      <c r="N1617" s="48"/>
    </row>
    <row r="1618" spans="2:22" ht="18" x14ac:dyDescent="0.4">
      <c r="K1618" s="6" t="s">
        <v>0</v>
      </c>
      <c r="N1618" s="5"/>
    </row>
    <row r="1619" spans="2:22" ht="18" x14ac:dyDescent="0.4">
      <c r="K1619" s="6" t="s">
        <v>1157</v>
      </c>
      <c r="N1619" s="5"/>
    </row>
    <row r="1620" spans="2:22" ht="18" x14ac:dyDescent="0.4">
      <c r="K1620" s="6" t="str">
        <f>+K1548</f>
        <v>DLAMVUZO HIGH SCHOOL</v>
      </c>
      <c r="N1620" s="5"/>
    </row>
    <row r="1621" spans="2:22" s="7" customFormat="1" ht="18" x14ac:dyDescent="0.4">
      <c r="B1621" s="8"/>
      <c r="C1621" s="9"/>
      <c r="D1621" s="10"/>
      <c r="E1621" s="11"/>
      <c r="F1621" s="11"/>
      <c r="G1621" s="11"/>
      <c r="H1621" s="11"/>
      <c r="I1621" s="11"/>
      <c r="J1621" s="12"/>
      <c r="K1621" s="12"/>
      <c r="L1621" s="11"/>
      <c r="M1621" s="11"/>
      <c r="N1621" s="5"/>
      <c r="O1621" s="5"/>
      <c r="P1621" s="5"/>
      <c r="Q1621" s="5"/>
      <c r="R1621" s="5"/>
      <c r="S1621" s="5"/>
      <c r="T1621" s="5"/>
      <c r="U1621" s="5"/>
      <c r="V1621" s="5"/>
    </row>
    <row r="1622" spans="2:22" s="7" customFormat="1" ht="18" x14ac:dyDescent="0.4">
      <c r="B1622" s="8" t="s">
        <v>2</v>
      </c>
      <c r="D1622" s="10" t="s">
        <v>3</v>
      </c>
      <c r="E1622" s="11" t="s">
        <v>4</v>
      </c>
      <c r="F1622" s="11" t="s">
        <v>4</v>
      </c>
      <c r="G1622" s="11" t="s">
        <v>4</v>
      </c>
      <c r="H1622" s="11" t="s">
        <v>4</v>
      </c>
      <c r="I1622" s="11" t="s">
        <v>4</v>
      </c>
      <c r="J1622" s="12"/>
      <c r="K1622" s="8" t="s">
        <v>5</v>
      </c>
      <c r="L1622" s="13" t="s">
        <v>6</v>
      </c>
      <c r="M1622" s="13" t="s">
        <v>7</v>
      </c>
      <c r="N1622" s="5"/>
      <c r="O1622" s="5"/>
      <c r="P1622" s="5"/>
      <c r="Q1622" s="5"/>
      <c r="R1622" s="5"/>
      <c r="S1622" s="5"/>
      <c r="T1622" s="5"/>
      <c r="U1622" s="5"/>
      <c r="V1622" s="5"/>
    </row>
    <row r="1623" spans="2:22" ht="18" x14ac:dyDescent="0.4">
      <c r="B1623" s="78" t="s">
        <v>538</v>
      </c>
      <c r="C1623" s="24" t="s">
        <v>539</v>
      </c>
      <c r="D1623" s="16"/>
      <c r="J1623" s="17"/>
      <c r="K1623" s="17"/>
      <c r="L1623" s="18"/>
      <c r="M1623" s="19"/>
    </row>
    <row r="1624" spans="2:22" x14ac:dyDescent="0.35">
      <c r="B1624" s="14"/>
      <c r="C1624" s="25"/>
      <c r="D1624" s="16"/>
      <c r="J1624" s="17"/>
      <c r="K1624" s="17"/>
      <c r="L1624" s="18"/>
      <c r="M1624" s="19"/>
    </row>
    <row r="1625" spans="2:22" ht="90" customHeight="1" x14ac:dyDescent="0.35">
      <c r="B1625" s="14"/>
      <c r="C1625" s="25" t="s">
        <v>540</v>
      </c>
      <c r="D1625" s="16"/>
      <c r="J1625" s="17"/>
      <c r="K1625" s="17"/>
      <c r="L1625" s="18"/>
      <c r="M1625" s="19"/>
    </row>
    <row r="1626" spans="2:22" x14ac:dyDescent="0.35">
      <c r="B1626" s="14"/>
      <c r="C1626" s="25"/>
      <c r="D1626" s="16"/>
      <c r="J1626" s="17"/>
      <c r="K1626" s="17"/>
      <c r="L1626" s="18"/>
      <c r="M1626" s="19"/>
    </row>
    <row r="1627" spans="2:22" x14ac:dyDescent="0.35">
      <c r="B1627" s="14"/>
      <c r="C1627" s="25" t="s">
        <v>536</v>
      </c>
      <c r="D1627" s="16"/>
      <c r="J1627" s="17"/>
      <c r="K1627" s="17"/>
      <c r="L1627" s="18"/>
      <c r="M1627" s="19"/>
    </row>
    <row r="1628" spans="2:22" x14ac:dyDescent="0.35">
      <c r="B1628" s="14"/>
      <c r="C1628" s="25" t="s">
        <v>58</v>
      </c>
      <c r="D1628" s="77" t="s">
        <v>57</v>
      </c>
      <c r="J1628" s="17"/>
      <c r="K1628" s="17"/>
      <c r="L1628" s="18"/>
      <c r="M1628" s="19"/>
    </row>
    <row r="1629" spans="2:22" x14ac:dyDescent="0.35">
      <c r="B1629" s="14"/>
      <c r="C1629" s="25"/>
      <c r="D1629" s="16"/>
      <c r="J1629" s="17"/>
      <c r="K1629" s="17"/>
      <c r="L1629" s="18"/>
      <c r="M1629" s="19"/>
    </row>
    <row r="1630" spans="2:22" ht="18" x14ac:dyDescent="0.4">
      <c r="B1630" s="78" t="s">
        <v>541</v>
      </c>
      <c r="C1630" s="24" t="s">
        <v>542</v>
      </c>
      <c r="D1630" s="16"/>
      <c r="J1630" s="17"/>
      <c r="K1630" s="17"/>
      <c r="L1630" s="18"/>
      <c r="M1630" s="19"/>
    </row>
    <row r="1631" spans="2:22" x14ac:dyDescent="0.35">
      <c r="B1631" s="14"/>
      <c r="C1631" s="25"/>
      <c r="D1631" s="16"/>
      <c r="J1631" s="17"/>
      <c r="K1631" s="17"/>
      <c r="L1631" s="18"/>
      <c r="M1631" s="19"/>
    </row>
    <row r="1632" spans="2:22" ht="35" x14ac:dyDescent="0.35">
      <c r="B1632" s="14"/>
      <c r="C1632" s="25" t="s">
        <v>543</v>
      </c>
      <c r="D1632" s="16"/>
      <c r="J1632" s="17"/>
      <c r="K1632" s="17"/>
      <c r="L1632" s="18"/>
      <c r="M1632" s="19"/>
    </row>
    <row r="1633" spans="2:13" x14ac:dyDescent="0.35">
      <c r="B1633" s="14"/>
      <c r="C1633" s="25"/>
      <c r="D1633" s="16"/>
      <c r="J1633" s="17"/>
      <c r="K1633" s="17"/>
      <c r="L1633" s="18"/>
      <c r="M1633" s="19"/>
    </row>
    <row r="1634" spans="2:13" ht="70" x14ac:dyDescent="0.35">
      <c r="B1634" s="14"/>
      <c r="C1634" s="25" t="s">
        <v>544</v>
      </c>
      <c r="D1634" s="16"/>
      <c r="J1634" s="17"/>
      <c r="K1634" s="17"/>
      <c r="L1634" s="18"/>
      <c r="M1634" s="19"/>
    </row>
    <row r="1635" spans="2:13" ht="35" x14ac:dyDescent="0.35">
      <c r="B1635" s="14"/>
      <c r="C1635" s="25" t="s">
        <v>545</v>
      </c>
      <c r="D1635" s="16"/>
      <c r="J1635" s="17"/>
      <c r="K1635" s="17"/>
      <c r="L1635" s="18"/>
      <c r="M1635" s="19"/>
    </row>
    <row r="1636" spans="2:13" x14ac:dyDescent="0.35">
      <c r="B1636" s="14"/>
      <c r="C1636" s="25"/>
      <c r="D1636" s="16"/>
      <c r="J1636" s="17"/>
      <c r="K1636" s="17"/>
      <c r="L1636" s="18"/>
      <c r="M1636" s="19"/>
    </row>
    <row r="1637" spans="2:13" x14ac:dyDescent="0.35">
      <c r="B1637" s="14"/>
      <c r="C1637" s="25" t="s">
        <v>536</v>
      </c>
      <c r="D1637" s="16"/>
      <c r="J1637" s="17"/>
      <c r="K1637" s="17"/>
      <c r="L1637" s="18"/>
      <c r="M1637" s="19"/>
    </row>
    <row r="1638" spans="2:13" x14ac:dyDescent="0.35">
      <c r="B1638" s="14"/>
      <c r="C1638" s="25" t="s">
        <v>58</v>
      </c>
      <c r="D1638" s="77" t="s">
        <v>57</v>
      </c>
      <c r="J1638" s="17"/>
      <c r="K1638" s="17"/>
      <c r="L1638" s="18"/>
      <c r="M1638" s="19"/>
    </row>
    <row r="1639" spans="2:13" x14ac:dyDescent="0.35">
      <c r="B1639" s="14"/>
      <c r="C1639" s="25"/>
      <c r="D1639" s="16"/>
      <c r="J1639" s="17"/>
      <c r="K1639" s="17"/>
      <c r="L1639" s="18"/>
      <c r="M1639" s="19"/>
    </row>
    <row r="1640" spans="2:13" ht="18" x14ac:dyDescent="0.4">
      <c r="B1640" s="78" t="s">
        <v>546</v>
      </c>
      <c r="C1640" s="24" t="s">
        <v>547</v>
      </c>
      <c r="D1640" s="16"/>
      <c r="J1640" s="17"/>
      <c r="K1640" s="17"/>
      <c r="L1640" s="18"/>
      <c r="M1640" s="19"/>
    </row>
    <row r="1641" spans="2:13" x14ac:dyDescent="0.35">
      <c r="B1641" s="14"/>
      <c r="C1641" s="25"/>
      <c r="D1641" s="16"/>
      <c r="J1641" s="17"/>
      <c r="K1641" s="17"/>
      <c r="L1641" s="18"/>
      <c r="M1641" s="19"/>
    </row>
    <row r="1642" spans="2:13" ht="87.5" x14ac:dyDescent="0.35">
      <c r="B1642" s="14"/>
      <c r="C1642" s="25" t="s">
        <v>548</v>
      </c>
      <c r="D1642" s="16"/>
      <c r="J1642" s="17"/>
      <c r="K1642" s="17"/>
      <c r="L1642" s="18"/>
      <c r="M1642" s="19"/>
    </row>
    <row r="1643" spans="2:13" x14ac:dyDescent="0.35">
      <c r="B1643" s="14"/>
      <c r="C1643" s="25"/>
      <c r="D1643" s="16"/>
      <c r="J1643" s="17"/>
      <c r="K1643" s="17"/>
      <c r="L1643" s="18"/>
      <c r="M1643" s="19"/>
    </row>
    <row r="1644" spans="2:13" ht="21" customHeight="1" x14ac:dyDescent="0.35">
      <c r="B1644" s="14"/>
      <c r="C1644" s="25" t="s">
        <v>549</v>
      </c>
      <c r="D1644" s="16"/>
      <c r="J1644" s="17"/>
      <c r="K1644" s="17"/>
      <c r="L1644" s="18"/>
      <c r="M1644" s="19"/>
    </row>
    <row r="1645" spans="2:13" ht="74.25" customHeight="1" x14ac:dyDescent="0.35">
      <c r="B1645" s="14"/>
      <c r="C1645" s="25" t="s">
        <v>550</v>
      </c>
      <c r="D1645" s="16"/>
      <c r="J1645" s="17"/>
      <c r="K1645" s="17"/>
      <c r="L1645" s="18"/>
      <c r="M1645" s="19"/>
    </row>
    <row r="1646" spans="2:13" x14ac:dyDescent="0.35">
      <c r="B1646" s="14"/>
      <c r="C1646" s="25"/>
      <c r="D1646" s="16"/>
      <c r="J1646" s="17"/>
      <c r="K1646" s="17"/>
      <c r="L1646" s="18"/>
      <c r="M1646" s="19"/>
    </row>
    <row r="1647" spans="2:13" ht="40.5" customHeight="1" x14ac:dyDescent="0.35">
      <c r="B1647" s="14"/>
      <c r="C1647" s="25" t="s">
        <v>536</v>
      </c>
      <c r="D1647" s="16"/>
      <c r="J1647" s="17"/>
      <c r="K1647" s="17"/>
      <c r="L1647" s="18"/>
      <c r="M1647" s="19"/>
    </row>
    <row r="1648" spans="2:13" x14ac:dyDescent="0.35">
      <c r="B1648" s="14"/>
      <c r="C1648" s="25" t="s">
        <v>58</v>
      </c>
      <c r="D1648" s="16"/>
      <c r="J1648" s="17"/>
      <c r="K1648" s="17"/>
      <c r="L1648" s="18"/>
      <c r="M1648" s="19"/>
    </row>
    <row r="1649" spans="2:13" x14ac:dyDescent="0.35">
      <c r="B1649" s="14"/>
      <c r="C1649" s="25"/>
      <c r="D1649" s="16"/>
      <c r="J1649" s="17"/>
      <c r="K1649" s="17"/>
      <c r="L1649" s="18"/>
      <c r="M1649" s="19"/>
    </row>
    <row r="1650" spans="2:13" ht="18" x14ac:dyDescent="0.4">
      <c r="B1650" s="78" t="s">
        <v>551</v>
      </c>
      <c r="C1650" s="24" t="s">
        <v>552</v>
      </c>
      <c r="D1650" s="77"/>
      <c r="J1650" s="17"/>
      <c r="K1650" s="17"/>
      <c r="L1650" s="18"/>
      <c r="M1650" s="19"/>
    </row>
    <row r="1651" spans="2:13" x14ac:dyDescent="0.35">
      <c r="B1651" s="14"/>
      <c r="C1651" s="25"/>
      <c r="D1651" s="16"/>
      <c r="J1651" s="17"/>
      <c r="K1651" s="17"/>
      <c r="L1651" s="18"/>
      <c r="M1651" s="19"/>
    </row>
    <row r="1652" spans="2:13" ht="52.5" x14ac:dyDescent="0.35">
      <c r="B1652" s="14"/>
      <c r="C1652" s="25" t="s">
        <v>553</v>
      </c>
      <c r="D1652" s="16"/>
      <c r="J1652" s="17"/>
      <c r="K1652" s="17"/>
      <c r="L1652" s="18"/>
      <c r="M1652" s="19"/>
    </row>
    <row r="1653" spans="2:13" x14ac:dyDescent="0.35">
      <c r="B1653" s="14"/>
      <c r="C1653" s="25"/>
      <c r="D1653" s="16"/>
      <c r="J1653" s="17"/>
      <c r="K1653" s="17"/>
      <c r="L1653" s="18"/>
      <c r="M1653" s="19"/>
    </row>
    <row r="1654" spans="2:13" x14ac:dyDescent="0.35">
      <c r="B1654" s="14"/>
      <c r="C1654" s="25" t="s">
        <v>554</v>
      </c>
      <c r="D1654" s="77" t="s">
        <v>145</v>
      </c>
      <c r="J1654" s="17"/>
      <c r="K1654" s="17"/>
      <c r="L1654" s="18"/>
      <c r="M1654" s="19"/>
    </row>
    <row r="1655" spans="2:13" x14ac:dyDescent="0.35">
      <c r="B1655" s="14"/>
      <c r="C1655" s="25"/>
      <c r="D1655" s="77"/>
      <c r="J1655" s="17"/>
      <c r="K1655" s="17"/>
      <c r="L1655" s="18"/>
      <c r="M1655" s="19"/>
    </row>
    <row r="1656" spans="2:13" x14ac:dyDescent="0.35">
      <c r="B1656" s="14"/>
      <c r="C1656" s="25"/>
      <c r="D1656" s="77"/>
      <c r="J1656" s="17"/>
      <c r="K1656" s="17"/>
      <c r="L1656" s="18"/>
      <c r="M1656" s="19"/>
    </row>
    <row r="1657" spans="2:13" x14ac:dyDescent="0.35">
      <c r="B1657" s="14"/>
      <c r="C1657" s="25"/>
      <c r="D1657" s="77"/>
      <c r="J1657" s="17"/>
      <c r="K1657" s="17"/>
      <c r="L1657" s="18"/>
      <c r="M1657" s="19"/>
    </row>
    <row r="1658" spans="2:13" x14ac:dyDescent="0.35">
      <c r="B1658" s="14"/>
      <c r="C1658" s="25"/>
      <c r="D1658" s="77"/>
      <c r="J1658" s="17"/>
      <c r="K1658" s="17"/>
      <c r="L1658" s="18"/>
      <c r="M1658" s="19"/>
    </row>
    <row r="1659" spans="2:13" x14ac:dyDescent="0.35">
      <c r="B1659" s="14"/>
      <c r="C1659" s="25"/>
      <c r="D1659" s="77"/>
      <c r="J1659" s="17"/>
      <c r="K1659" s="17"/>
      <c r="L1659" s="18"/>
      <c r="M1659" s="19"/>
    </row>
    <row r="1660" spans="2:13" x14ac:dyDescent="0.35">
      <c r="B1660" s="14"/>
      <c r="C1660" s="25"/>
      <c r="D1660" s="77"/>
      <c r="J1660" s="17"/>
      <c r="K1660" s="17"/>
      <c r="L1660" s="18"/>
      <c r="M1660" s="19"/>
    </row>
    <row r="1661" spans="2:13" x14ac:dyDescent="0.35">
      <c r="B1661" s="14"/>
      <c r="C1661" s="25"/>
      <c r="D1661" s="77"/>
      <c r="J1661" s="17"/>
      <c r="K1661" s="17"/>
      <c r="L1661" s="18"/>
      <c r="M1661" s="19"/>
    </row>
    <row r="1662" spans="2:13" x14ac:dyDescent="0.35">
      <c r="B1662" s="14"/>
      <c r="C1662" s="25"/>
      <c r="D1662" s="77"/>
      <c r="J1662" s="17"/>
      <c r="K1662" s="17"/>
      <c r="L1662" s="18"/>
      <c r="M1662" s="19"/>
    </row>
    <row r="1663" spans="2:13" x14ac:dyDescent="0.35">
      <c r="B1663" s="14"/>
      <c r="C1663" s="25"/>
      <c r="D1663" s="77"/>
      <c r="J1663" s="17"/>
      <c r="K1663" s="17"/>
      <c r="L1663" s="18"/>
      <c r="M1663" s="19"/>
    </row>
    <row r="1664" spans="2:13" x14ac:dyDescent="0.35">
      <c r="B1664" s="14"/>
      <c r="C1664" s="25"/>
      <c r="D1664" s="77"/>
      <c r="J1664" s="17"/>
      <c r="K1664" s="17"/>
      <c r="L1664" s="18"/>
      <c r="M1664" s="19"/>
    </row>
    <row r="1665" spans="2:22" x14ac:dyDescent="0.35">
      <c r="B1665" s="14"/>
      <c r="C1665" s="25"/>
      <c r="D1665" s="77"/>
      <c r="J1665" s="17"/>
      <c r="K1665" s="17"/>
      <c r="L1665" s="18"/>
      <c r="M1665" s="19"/>
    </row>
    <row r="1666" spans="2:22" x14ac:dyDescent="0.35">
      <c r="B1666" s="14"/>
      <c r="C1666" s="25"/>
      <c r="D1666" s="16"/>
      <c r="J1666" s="17"/>
      <c r="K1666" s="17"/>
      <c r="L1666" s="18"/>
      <c r="M1666" s="19"/>
    </row>
    <row r="1667" spans="2:22" s="28" customFormat="1" x14ac:dyDescent="0.35">
      <c r="B1667" s="14"/>
      <c r="C1667" s="25"/>
      <c r="D1667" s="16"/>
      <c r="E1667" s="4"/>
      <c r="F1667" s="4"/>
      <c r="G1667" s="4"/>
      <c r="H1667" s="4"/>
      <c r="I1667" s="4"/>
      <c r="J1667" s="17"/>
      <c r="K1667" s="17"/>
      <c r="L1667" s="18"/>
      <c r="M1667" s="19"/>
      <c r="N1667" s="20"/>
      <c r="O1667" s="5"/>
      <c r="P1667" s="5"/>
      <c r="Q1667" s="5"/>
      <c r="R1667" s="5"/>
      <c r="S1667" s="5"/>
      <c r="T1667" s="5"/>
      <c r="U1667" s="5"/>
      <c r="V1667" s="5"/>
    </row>
    <row r="1668" spans="2:22" s="39" customFormat="1" ht="39.75" customHeight="1" thickBot="1" x14ac:dyDescent="0.45">
      <c r="B1668" s="30"/>
      <c r="C1668" s="31"/>
      <c r="D1668" s="32"/>
      <c r="E1668" s="33"/>
      <c r="F1668" s="33"/>
      <c r="G1668" s="33"/>
      <c r="H1668" s="33"/>
      <c r="I1668" s="33"/>
      <c r="J1668" s="34"/>
      <c r="K1668" s="35"/>
      <c r="L1668" s="36" t="s">
        <v>34</v>
      </c>
      <c r="M1668" s="37"/>
      <c r="N1668" s="38"/>
      <c r="P1668" s="40"/>
    </row>
    <row r="1669" spans="2:22" s="40" customFormat="1" ht="17.25" customHeight="1" thickTop="1" x14ac:dyDescent="0.35">
      <c r="B1669" s="41"/>
      <c r="C1669" s="42"/>
      <c r="D1669" s="43"/>
      <c r="E1669" s="44"/>
      <c r="F1669" s="44"/>
      <c r="G1669" s="44"/>
      <c r="H1669" s="44"/>
      <c r="I1669" s="44"/>
      <c r="J1669" s="45" t="s">
        <v>35</v>
      </c>
      <c r="K1669" s="35"/>
      <c r="L1669" s="46"/>
      <c r="M1669" s="47"/>
      <c r="N1669" s="48"/>
      <c r="O1669" s="39"/>
      <c r="P1669" s="39"/>
    </row>
    <row r="1670" spans="2:22" s="40" customFormat="1" ht="17.25" customHeight="1" x14ac:dyDescent="0.35">
      <c r="B1670" s="49"/>
      <c r="C1670" s="50" t="s">
        <v>36</v>
      </c>
      <c r="D1670" s="51"/>
      <c r="J1670" s="52"/>
      <c r="K1670" s="50"/>
      <c r="L1670" s="53"/>
      <c r="M1670" s="53"/>
      <c r="N1670" s="48"/>
      <c r="O1670" s="39"/>
      <c r="P1670" s="39"/>
    </row>
    <row r="1671" spans="2:22" s="39" customFormat="1" ht="17.25" customHeight="1" x14ac:dyDescent="0.35">
      <c r="B1671" s="54"/>
      <c r="C1671" s="50" t="s">
        <v>37</v>
      </c>
      <c r="D1671" s="55"/>
      <c r="J1671" s="56"/>
      <c r="K1671" s="50"/>
      <c r="L1671" s="53"/>
      <c r="M1671" s="57"/>
    </row>
    <row r="1672" spans="2:22" s="39" customFormat="1" ht="17.25" customHeight="1" x14ac:dyDescent="0.4">
      <c r="B1672" s="54"/>
      <c r="C1672" s="50" t="s">
        <v>38</v>
      </c>
      <c r="D1672" s="55"/>
      <c r="J1672" s="52"/>
      <c r="K1672" s="58"/>
      <c r="L1672" s="59"/>
      <c r="M1672" s="57"/>
      <c r="N1672" s="48"/>
    </row>
    <row r="1673" spans="2:22" s="39" customFormat="1" ht="17.25" customHeight="1" x14ac:dyDescent="0.35">
      <c r="B1673" s="54"/>
      <c r="C1673" s="50" t="str">
        <f>+C1616</f>
        <v xml:space="preserve">Dlamvuzo High School </v>
      </c>
      <c r="D1673" s="55"/>
      <c r="J1673" s="60" t="s">
        <v>39</v>
      </c>
      <c r="K1673" s="50"/>
      <c r="L1673" s="53"/>
      <c r="M1673" s="57"/>
      <c r="N1673" s="48"/>
    </row>
    <row r="1674" spans="2:22" s="39" customFormat="1" ht="17.25" customHeight="1" x14ac:dyDescent="0.35">
      <c r="B1674" s="54"/>
      <c r="C1674" s="61" t="s">
        <v>555</v>
      </c>
      <c r="D1674" s="55"/>
      <c r="J1674" s="56" t="s">
        <v>41</v>
      </c>
      <c r="K1674" s="50"/>
      <c r="L1674" s="53"/>
      <c r="M1674" s="57"/>
      <c r="N1674" s="48"/>
    </row>
    <row r="1675" spans="2:22" ht="18" x14ac:dyDescent="0.4">
      <c r="K1675" s="6" t="s">
        <v>0</v>
      </c>
      <c r="N1675" s="5"/>
    </row>
    <row r="1676" spans="2:22" ht="18" x14ac:dyDescent="0.4">
      <c r="K1676" s="6" t="s">
        <v>1157</v>
      </c>
      <c r="N1676" s="5"/>
    </row>
    <row r="1677" spans="2:22" ht="18" x14ac:dyDescent="0.4">
      <c r="K1677" s="6" t="str">
        <f>+K1620</f>
        <v>DLAMVUZO HIGH SCHOOL</v>
      </c>
      <c r="N1677" s="5"/>
    </row>
    <row r="1678" spans="2:22" s="7" customFormat="1" ht="18" x14ac:dyDescent="0.4">
      <c r="B1678" s="8"/>
      <c r="C1678" s="9"/>
      <c r="D1678" s="10"/>
      <c r="E1678" s="11"/>
      <c r="F1678" s="11"/>
      <c r="G1678" s="11"/>
      <c r="H1678" s="11"/>
      <c r="I1678" s="11"/>
      <c r="J1678" s="12"/>
      <c r="K1678" s="12"/>
      <c r="L1678" s="11"/>
      <c r="M1678" s="11"/>
      <c r="N1678" s="5"/>
      <c r="O1678" s="5"/>
      <c r="P1678" s="5"/>
      <c r="Q1678" s="5"/>
      <c r="R1678" s="5"/>
      <c r="S1678" s="5"/>
      <c r="T1678" s="5"/>
      <c r="U1678" s="5"/>
      <c r="V1678" s="5"/>
    </row>
    <row r="1679" spans="2:22" s="7" customFormat="1" ht="18" x14ac:dyDescent="0.4">
      <c r="B1679" s="8" t="s">
        <v>2</v>
      </c>
      <c r="D1679" s="10" t="s">
        <v>3</v>
      </c>
      <c r="E1679" s="11" t="s">
        <v>4</v>
      </c>
      <c r="F1679" s="11" t="s">
        <v>4</v>
      </c>
      <c r="G1679" s="11" t="s">
        <v>4</v>
      </c>
      <c r="H1679" s="11" t="s">
        <v>4</v>
      </c>
      <c r="I1679" s="11" t="s">
        <v>4</v>
      </c>
      <c r="J1679" s="12"/>
      <c r="K1679" s="8" t="s">
        <v>5</v>
      </c>
      <c r="L1679" s="13" t="s">
        <v>6</v>
      </c>
      <c r="M1679" s="13" t="s">
        <v>7</v>
      </c>
      <c r="N1679" s="5"/>
      <c r="O1679" s="5"/>
      <c r="P1679" s="5"/>
      <c r="Q1679" s="5"/>
      <c r="R1679" s="5"/>
      <c r="S1679" s="5"/>
      <c r="T1679" s="5"/>
      <c r="U1679" s="5"/>
      <c r="V1679" s="5"/>
    </row>
    <row r="1680" spans="2:22" ht="18" x14ac:dyDescent="0.4">
      <c r="B1680" s="78" t="s">
        <v>556</v>
      </c>
      <c r="C1680" s="24" t="s">
        <v>557</v>
      </c>
      <c r="D1680" s="16"/>
      <c r="J1680" s="17"/>
      <c r="K1680" s="17"/>
      <c r="L1680" s="18"/>
      <c r="M1680" s="19"/>
    </row>
    <row r="1681" spans="2:14" ht="18" x14ac:dyDescent="0.4">
      <c r="B1681" s="14"/>
      <c r="C1681" s="24" t="s">
        <v>558</v>
      </c>
      <c r="D1681" s="16"/>
      <c r="J1681" s="17"/>
      <c r="K1681" s="17"/>
      <c r="L1681" s="18"/>
      <c r="M1681" s="19"/>
    </row>
    <row r="1682" spans="2:14" x14ac:dyDescent="0.35">
      <c r="B1682" s="14"/>
      <c r="C1682" s="25"/>
      <c r="D1682" s="16"/>
      <c r="J1682" s="17"/>
      <c r="K1682" s="17"/>
      <c r="L1682" s="18"/>
      <c r="M1682" s="19"/>
    </row>
    <row r="1683" spans="2:14" ht="104.25" customHeight="1" x14ac:dyDescent="0.35">
      <c r="B1683" s="14"/>
      <c r="C1683" s="25" t="s">
        <v>559</v>
      </c>
      <c r="D1683" s="16"/>
      <c r="J1683" s="17"/>
      <c r="K1683" s="17"/>
      <c r="L1683" s="18"/>
      <c r="M1683" s="19"/>
    </row>
    <row r="1684" spans="2:14" x14ac:dyDescent="0.35">
      <c r="B1684" s="14"/>
      <c r="C1684" s="25"/>
      <c r="D1684" s="16"/>
      <c r="J1684" s="17"/>
      <c r="K1684" s="17"/>
      <c r="L1684" s="18"/>
      <c r="M1684" s="19"/>
    </row>
    <row r="1685" spans="2:14" x14ac:dyDescent="0.35">
      <c r="B1685" s="14"/>
      <c r="C1685" s="25" t="s">
        <v>554</v>
      </c>
      <c r="D1685" s="77" t="s">
        <v>145</v>
      </c>
      <c r="J1685" s="17"/>
      <c r="K1685" s="17"/>
      <c r="L1685" s="18"/>
      <c r="M1685" s="19"/>
    </row>
    <row r="1686" spans="2:14" x14ac:dyDescent="0.35">
      <c r="B1686" s="14"/>
      <c r="C1686" s="25"/>
      <c r="D1686" s="16"/>
      <c r="J1686" s="17"/>
      <c r="K1686" s="17"/>
      <c r="L1686" s="18"/>
      <c r="M1686" s="19"/>
    </row>
    <row r="1687" spans="2:14" ht="18" x14ac:dyDescent="0.4">
      <c r="B1687" s="78" t="s">
        <v>560</v>
      </c>
      <c r="C1687" s="24" t="s">
        <v>561</v>
      </c>
      <c r="D1687" s="16"/>
      <c r="J1687" s="17"/>
      <c r="K1687" s="17"/>
      <c r="L1687" s="18"/>
      <c r="M1687" s="19"/>
    </row>
    <row r="1688" spans="2:14" x14ac:dyDescent="0.35">
      <c r="B1688" s="14"/>
      <c r="C1688" s="25"/>
      <c r="D1688" s="16"/>
      <c r="J1688" s="17"/>
      <c r="K1688" s="17"/>
      <c r="L1688" s="18"/>
      <c r="M1688" s="19"/>
    </row>
    <row r="1689" spans="2:14" ht="116.25" customHeight="1" x14ac:dyDescent="0.35">
      <c r="B1689" s="14"/>
      <c r="C1689" s="25" t="s">
        <v>562</v>
      </c>
      <c r="D1689" s="16"/>
      <c r="J1689" s="17"/>
      <c r="K1689" s="17"/>
      <c r="L1689" s="18"/>
      <c r="M1689" s="19"/>
    </row>
    <row r="1690" spans="2:14" ht="21.75" customHeight="1" x14ac:dyDescent="0.35">
      <c r="B1690" s="14"/>
      <c r="C1690" s="25"/>
      <c r="D1690" s="16"/>
      <c r="J1690" s="17"/>
      <c r="K1690" s="17"/>
      <c r="L1690" s="18"/>
      <c r="M1690" s="19"/>
    </row>
    <row r="1691" spans="2:14" ht="21.75" customHeight="1" x14ac:dyDescent="0.35">
      <c r="B1691" s="14"/>
      <c r="C1691" s="25" t="s">
        <v>563</v>
      </c>
      <c r="D1691" s="16"/>
      <c r="J1691" s="17"/>
      <c r="K1691" s="17"/>
      <c r="L1691" s="18"/>
      <c r="M1691" s="19"/>
    </row>
    <row r="1692" spans="2:14" x14ac:dyDescent="0.35">
      <c r="B1692" s="14"/>
      <c r="C1692" s="25"/>
      <c r="D1692" s="16"/>
      <c r="J1692" s="17"/>
      <c r="K1692" s="17"/>
      <c r="L1692" s="18"/>
      <c r="M1692" s="19"/>
    </row>
    <row r="1693" spans="2:14" x14ac:dyDescent="0.35">
      <c r="B1693" s="14"/>
      <c r="C1693" s="25" t="s">
        <v>554</v>
      </c>
      <c r="D1693" s="77" t="s">
        <v>145</v>
      </c>
      <c r="J1693" s="17"/>
      <c r="K1693" s="17"/>
      <c r="L1693" s="18"/>
      <c r="M1693" s="19"/>
    </row>
    <row r="1694" spans="2:14" x14ac:dyDescent="0.35">
      <c r="B1694" s="14"/>
      <c r="C1694" s="25"/>
      <c r="D1694" s="16"/>
      <c r="J1694" s="17"/>
      <c r="K1694" s="17"/>
      <c r="L1694" s="18"/>
      <c r="M1694" s="19"/>
    </row>
    <row r="1695" spans="2:14" s="6" customFormat="1" ht="18" x14ac:dyDescent="0.4">
      <c r="B1695" s="78" t="s">
        <v>564</v>
      </c>
      <c r="C1695" s="74" t="s">
        <v>565</v>
      </c>
      <c r="D1695" s="65"/>
      <c r="E1695" s="66"/>
      <c r="F1695" s="66"/>
      <c r="G1695" s="66"/>
      <c r="H1695" s="66"/>
      <c r="I1695" s="66"/>
      <c r="J1695" s="67"/>
      <c r="K1695" s="67"/>
      <c r="L1695" s="68"/>
      <c r="M1695" s="69"/>
      <c r="N1695" s="70"/>
    </row>
    <row r="1696" spans="2:14" x14ac:dyDescent="0.35">
      <c r="B1696" s="14"/>
      <c r="C1696" s="25"/>
      <c r="D1696" s="16"/>
      <c r="J1696" s="17"/>
      <c r="K1696" s="17"/>
      <c r="L1696" s="18"/>
      <c r="M1696" s="19"/>
    </row>
    <row r="1697" spans="2:22" ht="57" customHeight="1" x14ac:dyDescent="0.35">
      <c r="B1697" s="14"/>
      <c r="C1697" s="25" t="s">
        <v>566</v>
      </c>
      <c r="D1697" s="16"/>
      <c r="J1697" s="17"/>
      <c r="K1697" s="17"/>
      <c r="L1697" s="18"/>
      <c r="M1697" s="19"/>
    </row>
    <row r="1698" spans="2:22" x14ac:dyDescent="0.35">
      <c r="B1698" s="14"/>
      <c r="C1698" s="25"/>
      <c r="D1698" s="16"/>
      <c r="J1698" s="17"/>
      <c r="K1698" s="17"/>
      <c r="L1698" s="18"/>
      <c r="M1698" s="19"/>
    </row>
    <row r="1699" spans="2:22" ht="118.5" customHeight="1" x14ac:dyDescent="0.35">
      <c r="B1699" s="14"/>
      <c r="C1699" s="25" t="s">
        <v>567</v>
      </c>
      <c r="D1699" s="16"/>
      <c r="J1699" s="17"/>
      <c r="K1699" s="17"/>
      <c r="L1699" s="18"/>
      <c r="M1699" s="19"/>
    </row>
    <row r="1700" spans="2:22" x14ac:dyDescent="0.35">
      <c r="B1700" s="14"/>
      <c r="C1700" s="25"/>
      <c r="D1700" s="16"/>
      <c r="J1700" s="17"/>
      <c r="K1700" s="17"/>
      <c r="L1700" s="18"/>
      <c r="M1700" s="19"/>
    </row>
    <row r="1701" spans="2:22" x14ac:dyDescent="0.35">
      <c r="B1701" s="14"/>
      <c r="C1701" s="25" t="s">
        <v>554</v>
      </c>
      <c r="D1701" s="77" t="s">
        <v>145</v>
      </c>
      <c r="J1701" s="17"/>
      <c r="K1701" s="17"/>
      <c r="L1701" s="18"/>
      <c r="M1701" s="19"/>
    </row>
    <row r="1702" spans="2:22" x14ac:dyDescent="0.35">
      <c r="B1702" s="14"/>
      <c r="C1702" s="25"/>
      <c r="D1702" s="16"/>
      <c r="J1702" s="17"/>
      <c r="K1702" s="17"/>
      <c r="L1702" s="18"/>
      <c r="M1702" s="19"/>
    </row>
    <row r="1703" spans="2:22" ht="21" customHeight="1" x14ac:dyDescent="0.4">
      <c r="B1703" s="78" t="s">
        <v>568</v>
      </c>
      <c r="C1703" s="24" t="s">
        <v>569</v>
      </c>
      <c r="D1703" s="16"/>
      <c r="J1703" s="17"/>
      <c r="K1703" s="17"/>
      <c r="L1703" s="18"/>
      <c r="M1703" s="19"/>
    </row>
    <row r="1704" spans="2:22" x14ac:dyDescent="0.35">
      <c r="B1704" s="14"/>
      <c r="C1704" s="25"/>
      <c r="D1704" s="16"/>
      <c r="J1704" s="17"/>
      <c r="K1704" s="17"/>
      <c r="L1704" s="18"/>
      <c r="M1704" s="19"/>
    </row>
    <row r="1705" spans="2:22" ht="112.5" customHeight="1" x14ac:dyDescent="0.35">
      <c r="B1705" s="14"/>
      <c r="C1705" s="25" t="s">
        <v>570</v>
      </c>
      <c r="D1705" s="16"/>
      <c r="J1705" s="17"/>
      <c r="K1705" s="17"/>
      <c r="L1705" s="18"/>
      <c r="M1705" s="19"/>
    </row>
    <row r="1706" spans="2:22" x14ac:dyDescent="0.35">
      <c r="B1706" s="14"/>
      <c r="C1706" s="25"/>
      <c r="D1706" s="16"/>
      <c r="J1706" s="17"/>
      <c r="K1706" s="17"/>
      <c r="L1706" s="18"/>
      <c r="M1706" s="19"/>
    </row>
    <row r="1707" spans="2:22" s="7" customFormat="1" ht="62.25" customHeight="1" x14ac:dyDescent="0.35">
      <c r="B1707" s="14"/>
      <c r="C1707" s="25" t="s">
        <v>571</v>
      </c>
      <c r="D1707" s="16"/>
      <c r="E1707" s="4"/>
      <c r="F1707" s="4"/>
      <c r="G1707" s="4"/>
      <c r="H1707" s="4"/>
      <c r="I1707" s="4"/>
      <c r="J1707" s="17"/>
      <c r="K1707" s="17"/>
      <c r="L1707" s="18"/>
      <c r="M1707" s="19"/>
      <c r="N1707" s="20"/>
      <c r="O1707" s="5"/>
      <c r="P1707" s="5"/>
      <c r="Q1707" s="5"/>
      <c r="R1707" s="5"/>
      <c r="S1707" s="5"/>
      <c r="T1707" s="5"/>
      <c r="U1707" s="5"/>
      <c r="V1707" s="5"/>
    </row>
    <row r="1708" spans="2:22" s="7" customFormat="1" x14ac:dyDescent="0.35">
      <c r="B1708" s="14"/>
      <c r="C1708" s="25"/>
      <c r="D1708" s="16"/>
      <c r="E1708" s="4"/>
      <c r="F1708" s="4"/>
      <c r="G1708" s="4"/>
      <c r="H1708" s="4"/>
      <c r="I1708" s="4"/>
      <c r="J1708" s="17"/>
      <c r="K1708" s="17"/>
      <c r="L1708" s="18"/>
      <c r="M1708" s="19"/>
      <c r="N1708" s="20"/>
      <c r="O1708" s="5"/>
      <c r="P1708" s="5"/>
      <c r="Q1708" s="5"/>
      <c r="R1708" s="5"/>
      <c r="S1708" s="5"/>
      <c r="T1708" s="5"/>
      <c r="U1708" s="5"/>
      <c r="V1708" s="5"/>
    </row>
    <row r="1709" spans="2:22" s="7" customFormat="1" x14ac:dyDescent="0.35">
      <c r="B1709" s="14"/>
      <c r="C1709" s="25" t="s">
        <v>554</v>
      </c>
      <c r="D1709" s="77" t="s">
        <v>57</v>
      </c>
      <c r="E1709" s="4"/>
      <c r="F1709" s="4"/>
      <c r="G1709" s="4"/>
      <c r="H1709" s="4"/>
      <c r="I1709" s="4"/>
      <c r="J1709" s="17"/>
      <c r="K1709" s="17"/>
      <c r="L1709" s="18"/>
      <c r="M1709" s="19"/>
      <c r="N1709" s="20"/>
      <c r="O1709" s="5"/>
      <c r="P1709" s="5"/>
      <c r="Q1709" s="5"/>
      <c r="R1709" s="5"/>
      <c r="S1709" s="5"/>
      <c r="T1709" s="5"/>
      <c r="U1709" s="5"/>
      <c r="V1709" s="5"/>
    </row>
    <row r="1710" spans="2:22" s="7" customFormat="1" x14ac:dyDescent="0.35">
      <c r="B1710" s="14"/>
      <c r="C1710" s="25"/>
      <c r="D1710" s="77"/>
      <c r="E1710" s="4"/>
      <c r="F1710" s="4"/>
      <c r="G1710" s="4"/>
      <c r="H1710" s="4"/>
      <c r="I1710" s="4"/>
      <c r="J1710" s="17"/>
      <c r="K1710" s="17"/>
      <c r="L1710" s="18"/>
      <c r="M1710" s="19"/>
      <c r="N1710" s="20"/>
      <c r="O1710" s="5"/>
      <c r="P1710" s="5"/>
      <c r="Q1710" s="5"/>
      <c r="R1710" s="5"/>
      <c r="S1710" s="5"/>
      <c r="T1710" s="5"/>
      <c r="U1710" s="5"/>
      <c r="V1710" s="5"/>
    </row>
    <row r="1711" spans="2:22" s="7" customFormat="1" x14ac:dyDescent="0.35">
      <c r="B1711" s="14"/>
      <c r="C1711" s="25"/>
      <c r="D1711" s="77"/>
      <c r="E1711" s="4"/>
      <c r="F1711" s="4"/>
      <c r="G1711" s="4"/>
      <c r="H1711" s="4"/>
      <c r="I1711" s="4"/>
      <c r="J1711" s="17"/>
      <c r="K1711" s="17"/>
      <c r="L1711" s="18"/>
      <c r="M1711" s="19"/>
      <c r="N1711" s="20"/>
      <c r="O1711" s="5"/>
      <c r="P1711" s="5"/>
      <c r="Q1711" s="5"/>
      <c r="R1711" s="5"/>
      <c r="S1711" s="5"/>
      <c r="T1711" s="5"/>
      <c r="U1711" s="5"/>
      <c r="V1711" s="5"/>
    </row>
    <row r="1712" spans="2:22" s="7" customFormat="1" x14ac:dyDescent="0.35">
      <c r="B1712" s="14"/>
      <c r="C1712" s="25"/>
      <c r="D1712" s="77"/>
      <c r="E1712" s="4"/>
      <c r="F1712" s="4"/>
      <c r="G1712" s="4"/>
      <c r="H1712" s="4"/>
      <c r="I1712" s="4"/>
      <c r="J1712" s="17"/>
      <c r="K1712" s="17"/>
      <c r="L1712" s="18"/>
      <c r="M1712" s="19"/>
      <c r="N1712" s="20"/>
      <c r="O1712" s="5"/>
      <c r="P1712" s="5"/>
      <c r="Q1712" s="5"/>
      <c r="R1712" s="5"/>
      <c r="S1712" s="5"/>
      <c r="T1712" s="5"/>
      <c r="U1712" s="5"/>
      <c r="V1712" s="5"/>
    </row>
    <row r="1713" spans="2:22" s="7" customFormat="1" x14ac:dyDescent="0.35">
      <c r="B1713" s="14"/>
      <c r="C1713" s="25"/>
      <c r="D1713" s="77"/>
      <c r="E1713" s="4"/>
      <c r="F1713" s="4"/>
      <c r="G1713" s="4"/>
      <c r="H1713" s="4"/>
      <c r="I1713" s="4"/>
      <c r="J1713" s="17"/>
      <c r="K1713" s="17"/>
      <c r="L1713" s="18"/>
      <c r="M1713" s="19"/>
      <c r="N1713" s="20"/>
      <c r="O1713" s="5"/>
      <c r="P1713" s="5"/>
      <c r="Q1713" s="5"/>
      <c r="R1713" s="5"/>
      <c r="S1713" s="5"/>
      <c r="T1713" s="5"/>
      <c r="U1713" s="5"/>
      <c r="V1713" s="5"/>
    </row>
    <row r="1714" spans="2:22" s="7" customFormat="1" x14ac:dyDescent="0.35">
      <c r="B1714" s="14"/>
      <c r="C1714" s="25"/>
      <c r="D1714" s="77"/>
      <c r="E1714" s="4"/>
      <c r="F1714" s="4"/>
      <c r="G1714" s="4"/>
      <c r="H1714" s="4"/>
      <c r="I1714" s="4"/>
      <c r="J1714" s="17"/>
      <c r="K1714" s="17"/>
      <c r="L1714" s="18"/>
      <c r="M1714" s="19"/>
      <c r="N1714" s="20"/>
      <c r="O1714" s="5"/>
      <c r="P1714" s="5"/>
      <c r="Q1714" s="5"/>
      <c r="R1714" s="5"/>
      <c r="S1714" s="5"/>
      <c r="T1714" s="5"/>
      <c r="U1714" s="5"/>
      <c r="V1714" s="5"/>
    </row>
    <row r="1715" spans="2:22" s="7" customFormat="1" x14ac:dyDescent="0.35">
      <c r="B1715" s="14"/>
      <c r="C1715" s="25"/>
      <c r="D1715" s="16"/>
      <c r="E1715" s="4"/>
      <c r="F1715" s="4"/>
      <c r="G1715" s="4"/>
      <c r="H1715" s="4"/>
      <c r="I1715" s="4"/>
      <c r="J1715" s="17"/>
      <c r="K1715" s="17"/>
      <c r="L1715" s="18"/>
      <c r="M1715" s="19"/>
      <c r="N1715" s="20"/>
      <c r="O1715" s="5"/>
      <c r="P1715" s="5"/>
      <c r="Q1715" s="5"/>
      <c r="R1715" s="5"/>
      <c r="S1715" s="5"/>
      <c r="T1715" s="5"/>
      <c r="U1715" s="5"/>
      <c r="V1715" s="5"/>
    </row>
    <row r="1716" spans="2:22" s="28" customFormat="1" x14ac:dyDescent="0.35">
      <c r="B1716" s="14"/>
      <c r="C1716" s="25"/>
      <c r="D1716" s="16"/>
      <c r="E1716" s="4"/>
      <c r="F1716" s="4"/>
      <c r="G1716" s="4"/>
      <c r="H1716" s="4"/>
      <c r="I1716" s="4"/>
      <c r="J1716" s="17"/>
      <c r="K1716" s="17"/>
      <c r="L1716" s="18"/>
      <c r="M1716" s="19"/>
      <c r="N1716" s="20"/>
      <c r="O1716" s="5"/>
      <c r="P1716" s="5"/>
      <c r="Q1716" s="5"/>
      <c r="R1716" s="5"/>
      <c r="S1716" s="5"/>
      <c r="T1716" s="5"/>
      <c r="U1716" s="5"/>
      <c r="V1716" s="5"/>
    </row>
    <row r="1717" spans="2:22" s="39" customFormat="1" ht="39.75" customHeight="1" thickBot="1" x14ac:dyDescent="0.45">
      <c r="B1717" s="30"/>
      <c r="C1717" s="31"/>
      <c r="D1717" s="32"/>
      <c r="E1717" s="33"/>
      <c r="F1717" s="33"/>
      <c r="G1717" s="33"/>
      <c r="H1717" s="33"/>
      <c r="I1717" s="33"/>
      <c r="J1717" s="34"/>
      <c r="K1717" s="35"/>
      <c r="L1717" s="36" t="s">
        <v>34</v>
      </c>
      <c r="M1717" s="37"/>
      <c r="N1717" s="38"/>
      <c r="P1717" s="40"/>
    </row>
    <row r="1718" spans="2:22" s="40" customFormat="1" ht="17.25" customHeight="1" thickTop="1" x14ac:dyDescent="0.35">
      <c r="B1718" s="41"/>
      <c r="C1718" s="42"/>
      <c r="D1718" s="43"/>
      <c r="E1718" s="44"/>
      <c r="F1718" s="44"/>
      <c r="G1718" s="44"/>
      <c r="H1718" s="44"/>
      <c r="I1718" s="44"/>
      <c r="J1718" s="45" t="s">
        <v>35</v>
      </c>
      <c r="K1718" s="35"/>
      <c r="L1718" s="46"/>
      <c r="M1718" s="47"/>
      <c r="N1718" s="48"/>
      <c r="O1718" s="39"/>
      <c r="P1718" s="39"/>
    </row>
    <row r="1719" spans="2:22" s="40" customFormat="1" ht="17.25" customHeight="1" x14ac:dyDescent="0.35">
      <c r="B1719" s="49"/>
      <c r="C1719" s="50" t="s">
        <v>36</v>
      </c>
      <c r="D1719" s="51"/>
      <c r="J1719" s="52"/>
      <c r="K1719" s="50"/>
      <c r="L1719" s="53"/>
      <c r="M1719" s="53"/>
      <c r="N1719" s="48"/>
      <c r="O1719" s="39"/>
      <c r="P1719" s="39"/>
    </row>
    <row r="1720" spans="2:22" s="39" customFormat="1" ht="17.25" customHeight="1" x14ac:dyDescent="0.35">
      <c r="B1720" s="54"/>
      <c r="C1720" s="50" t="s">
        <v>37</v>
      </c>
      <c r="D1720" s="55"/>
      <c r="J1720" s="56"/>
      <c r="K1720" s="50"/>
      <c r="L1720" s="53"/>
      <c r="M1720" s="57"/>
    </row>
    <row r="1721" spans="2:22" s="39" customFormat="1" ht="17.25" customHeight="1" x14ac:dyDescent="0.4">
      <c r="B1721" s="54"/>
      <c r="C1721" s="50" t="s">
        <v>38</v>
      </c>
      <c r="D1721" s="55"/>
      <c r="J1721" s="52"/>
      <c r="K1721" s="58"/>
      <c r="L1721" s="59"/>
      <c r="M1721" s="57"/>
      <c r="N1721" s="48"/>
    </row>
    <row r="1722" spans="2:22" s="39" customFormat="1" ht="17.25" customHeight="1" x14ac:dyDescent="0.35">
      <c r="B1722" s="54"/>
      <c r="C1722" s="50" t="str">
        <f>+C1673</f>
        <v xml:space="preserve">Dlamvuzo High School </v>
      </c>
      <c r="D1722" s="55"/>
      <c r="J1722" s="60" t="s">
        <v>39</v>
      </c>
      <c r="K1722" s="50"/>
      <c r="L1722" s="53"/>
      <c r="M1722" s="57"/>
      <c r="N1722" s="48"/>
    </row>
    <row r="1723" spans="2:22" s="39" customFormat="1" ht="17.25" customHeight="1" x14ac:dyDescent="0.35">
      <c r="B1723" s="54"/>
      <c r="C1723" s="61" t="s">
        <v>572</v>
      </c>
      <c r="D1723" s="55"/>
      <c r="J1723" s="56" t="s">
        <v>41</v>
      </c>
      <c r="K1723" s="50"/>
      <c r="L1723" s="53"/>
      <c r="M1723" s="57"/>
      <c r="N1723" s="48"/>
    </row>
    <row r="1724" spans="2:22" ht="18" x14ac:dyDescent="0.4">
      <c r="K1724" s="6" t="s">
        <v>0</v>
      </c>
      <c r="N1724" s="5"/>
    </row>
    <row r="1725" spans="2:22" ht="18" x14ac:dyDescent="0.4">
      <c r="K1725" s="6" t="s">
        <v>1157</v>
      </c>
      <c r="N1725" s="5"/>
    </row>
    <row r="1726" spans="2:22" ht="18" x14ac:dyDescent="0.4">
      <c r="K1726" s="6" t="str">
        <f>+K1677</f>
        <v>DLAMVUZO HIGH SCHOOL</v>
      </c>
      <c r="N1726" s="5"/>
    </row>
    <row r="1727" spans="2:22" s="7" customFormat="1" ht="18" x14ac:dyDescent="0.4">
      <c r="B1727" s="8"/>
      <c r="C1727" s="9"/>
      <c r="D1727" s="10"/>
      <c r="E1727" s="11"/>
      <c r="F1727" s="11"/>
      <c r="G1727" s="11"/>
      <c r="H1727" s="11"/>
      <c r="I1727" s="11"/>
      <c r="J1727" s="12"/>
      <c r="K1727" s="12"/>
      <c r="L1727" s="11"/>
      <c r="M1727" s="11"/>
      <c r="N1727" s="5"/>
      <c r="O1727" s="5"/>
      <c r="P1727" s="5"/>
      <c r="Q1727" s="5"/>
      <c r="R1727" s="5"/>
      <c r="S1727" s="5"/>
      <c r="T1727" s="5"/>
      <c r="U1727" s="5"/>
      <c r="V1727" s="5"/>
    </row>
    <row r="1728" spans="2:22" s="7" customFormat="1" ht="18" x14ac:dyDescent="0.4">
      <c r="B1728" s="8" t="s">
        <v>2</v>
      </c>
      <c r="D1728" s="10" t="s">
        <v>3</v>
      </c>
      <c r="E1728" s="11" t="s">
        <v>4</v>
      </c>
      <c r="F1728" s="11" t="s">
        <v>4</v>
      </c>
      <c r="G1728" s="11" t="s">
        <v>4</v>
      </c>
      <c r="H1728" s="11" t="s">
        <v>4</v>
      </c>
      <c r="I1728" s="11" t="s">
        <v>4</v>
      </c>
      <c r="J1728" s="12"/>
      <c r="K1728" s="8" t="s">
        <v>5</v>
      </c>
      <c r="L1728" s="13" t="s">
        <v>6</v>
      </c>
      <c r="M1728" s="13" t="s">
        <v>7</v>
      </c>
      <c r="N1728" s="5"/>
      <c r="O1728" s="5"/>
      <c r="P1728" s="5"/>
      <c r="Q1728" s="5"/>
      <c r="R1728" s="5"/>
      <c r="S1728" s="5"/>
      <c r="T1728" s="5"/>
      <c r="U1728" s="5"/>
      <c r="V1728" s="5"/>
    </row>
    <row r="1729" spans="2:22" s="7" customFormat="1" ht="18" x14ac:dyDescent="0.4">
      <c r="B1729" s="78" t="s">
        <v>573</v>
      </c>
      <c r="C1729" s="74" t="s">
        <v>574</v>
      </c>
      <c r="D1729" s="77"/>
      <c r="E1729" s="4"/>
      <c r="F1729" s="4"/>
      <c r="G1729" s="4"/>
      <c r="H1729" s="4"/>
      <c r="I1729" s="4"/>
      <c r="J1729" s="17"/>
      <c r="K1729" s="17"/>
      <c r="L1729" s="18"/>
      <c r="M1729" s="19"/>
      <c r="N1729" s="20"/>
      <c r="O1729" s="5"/>
      <c r="P1729" s="5"/>
      <c r="Q1729" s="5"/>
      <c r="R1729" s="5"/>
      <c r="S1729" s="5"/>
      <c r="T1729" s="5"/>
      <c r="U1729" s="5"/>
      <c r="V1729" s="5"/>
    </row>
    <row r="1730" spans="2:22" s="7" customFormat="1" x14ac:dyDescent="0.35">
      <c r="B1730" s="14"/>
      <c r="C1730" s="25"/>
      <c r="D1730" s="16"/>
      <c r="E1730" s="4"/>
      <c r="F1730" s="4"/>
      <c r="G1730" s="4"/>
      <c r="H1730" s="4"/>
      <c r="I1730" s="4"/>
      <c r="J1730" s="17"/>
      <c r="K1730" s="17"/>
      <c r="L1730" s="18"/>
      <c r="M1730" s="19"/>
      <c r="N1730" s="20"/>
      <c r="O1730" s="5"/>
      <c r="P1730" s="5"/>
      <c r="Q1730" s="5"/>
      <c r="R1730" s="5"/>
      <c r="S1730" s="5"/>
      <c r="T1730" s="5"/>
      <c r="U1730" s="5"/>
      <c r="V1730" s="5"/>
    </row>
    <row r="1731" spans="2:22" s="7" customFormat="1" ht="59.25" customHeight="1" x14ac:dyDescent="0.35">
      <c r="B1731" s="14"/>
      <c r="C1731" s="25" t="s">
        <v>991</v>
      </c>
      <c r="D1731" s="16"/>
      <c r="E1731" s="4"/>
      <c r="F1731" s="4"/>
      <c r="G1731" s="4"/>
      <c r="H1731" s="4"/>
      <c r="I1731" s="4"/>
      <c r="J1731" s="17"/>
      <c r="K1731" s="17"/>
      <c r="L1731" s="18"/>
      <c r="M1731" s="19"/>
      <c r="N1731" s="20"/>
      <c r="O1731" s="5"/>
      <c r="P1731" s="5"/>
      <c r="Q1731" s="5"/>
      <c r="R1731" s="5"/>
      <c r="S1731" s="5"/>
      <c r="T1731" s="5"/>
      <c r="U1731" s="5"/>
      <c r="V1731" s="5"/>
    </row>
    <row r="1732" spans="2:22" x14ac:dyDescent="0.35">
      <c r="B1732" s="14"/>
      <c r="C1732" s="25"/>
      <c r="D1732" s="16"/>
      <c r="J1732" s="17"/>
      <c r="K1732" s="17"/>
      <c r="L1732" s="18"/>
      <c r="M1732" s="19"/>
    </row>
    <row r="1733" spans="2:22" ht="70" x14ac:dyDescent="0.35">
      <c r="B1733" s="14"/>
      <c r="C1733" s="25" t="s">
        <v>575</v>
      </c>
      <c r="D1733" s="16"/>
      <c r="J1733" s="17"/>
      <c r="K1733" s="17"/>
      <c r="L1733" s="18"/>
      <c r="M1733" s="19"/>
    </row>
    <row r="1734" spans="2:22" x14ac:dyDescent="0.35">
      <c r="B1734" s="14"/>
      <c r="C1734" s="25"/>
      <c r="D1734" s="16"/>
      <c r="J1734" s="17"/>
      <c r="K1734" s="17"/>
      <c r="L1734" s="18"/>
      <c r="M1734" s="19"/>
    </row>
    <row r="1735" spans="2:22" ht="175" x14ac:dyDescent="0.35">
      <c r="B1735" s="14"/>
      <c r="C1735" s="25" t="s">
        <v>576</v>
      </c>
      <c r="D1735" s="16"/>
      <c r="J1735" s="17"/>
      <c r="K1735" s="17"/>
      <c r="L1735" s="18"/>
      <c r="M1735" s="19"/>
    </row>
    <row r="1736" spans="2:22" x14ac:dyDescent="0.35">
      <c r="B1736" s="14"/>
      <c r="C1736" s="25"/>
      <c r="D1736" s="16"/>
      <c r="J1736" s="17"/>
      <c r="K1736" s="17"/>
      <c r="L1736" s="18"/>
      <c r="M1736" s="19"/>
    </row>
    <row r="1737" spans="2:22" x14ac:dyDescent="0.35">
      <c r="B1737" s="14"/>
      <c r="C1737" s="25"/>
      <c r="D1737" s="16"/>
      <c r="J1737" s="17"/>
      <c r="K1737" s="17"/>
      <c r="L1737" s="18"/>
      <c r="M1737" s="19"/>
    </row>
    <row r="1738" spans="2:22" ht="105" x14ac:dyDescent="0.35">
      <c r="B1738" s="14"/>
      <c r="C1738" s="25" t="s">
        <v>577</v>
      </c>
      <c r="D1738" s="16"/>
      <c r="J1738" s="17"/>
      <c r="K1738" s="17"/>
      <c r="L1738" s="18"/>
      <c r="M1738" s="19"/>
    </row>
    <row r="1739" spans="2:22" x14ac:dyDescent="0.35">
      <c r="B1739" s="14"/>
      <c r="C1739" s="25"/>
      <c r="D1739" s="16"/>
      <c r="J1739" s="17"/>
      <c r="K1739" s="17"/>
      <c r="L1739" s="18"/>
      <c r="M1739" s="19"/>
    </row>
    <row r="1740" spans="2:22" x14ac:dyDescent="0.35">
      <c r="B1740" s="14"/>
      <c r="C1740" s="25" t="s">
        <v>554</v>
      </c>
      <c r="D1740" s="77" t="s">
        <v>57</v>
      </c>
      <c r="J1740" s="17"/>
      <c r="K1740" s="17"/>
      <c r="L1740" s="18"/>
      <c r="M1740" s="19"/>
    </row>
    <row r="1741" spans="2:22" x14ac:dyDescent="0.35">
      <c r="B1741" s="14"/>
      <c r="C1741" s="25"/>
      <c r="D1741" s="16"/>
      <c r="J1741" s="17"/>
      <c r="K1741" s="17"/>
      <c r="L1741" s="18"/>
      <c r="M1741" s="19"/>
    </row>
    <row r="1742" spans="2:22" ht="18" x14ac:dyDescent="0.4">
      <c r="B1742" s="78" t="s">
        <v>578</v>
      </c>
      <c r="C1742" s="24" t="s">
        <v>579</v>
      </c>
      <c r="D1742" s="77"/>
      <c r="J1742" s="17"/>
      <c r="K1742" s="17"/>
      <c r="L1742" s="18"/>
      <c r="M1742" s="19"/>
    </row>
    <row r="1743" spans="2:22" x14ac:dyDescent="0.35">
      <c r="B1743" s="14"/>
      <c r="C1743" s="25"/>
      <c r="D1743" s="16"/>
      <c r="J1743" s="17"/>
      <c r="K1743" s="17"/>
      <c r="L1743" s="18"/>
      <c r="M1743" s="19"/>
    </row>
    <row r="1744" spans="2:22" x14ac:dyDescent="0.35">
      <c r="B1744" s="14"/>
      <c r="C1744" s="25" t="s">
        <v>580</v>
      </c>
      <c r="D1744" s="16"/>
      <c r="J1744" s="17"/>
      <c r="K1744" s="17"/>
      <c r="L1744" s="18"/>
      <c r="M1744" s="19"/>
    </row>
    <row r="1745" spans="2:22" ht="60" customHeight="1" x14ac:dyDescent="0.35">
      <c r="B1745" s="14"/>
      <c r="C1745" s="25" t="s">
        <v>581</v>
      </c>
      <c r="D1745" s="16"/>
      <c r="J1745" s="17"/>
      <c r="K1745" s="17"/>
      <c r="L1745" s="18"/>
      <c r="M1745" s="19"/>
    </row>
    <row r="1746" spans="2:22" x14ac:dyDescent="0.35">
      <c r="B1746" s="14"/>
      <c r="C1746" s="25"/>
      <c r="D1746" s="16"/>
      <c r="J1746" s="17"/>
      <c r="K1746" s="17"/>
      <c r="L1746" s="18"/>
      <c r="M1746" s="19"/>
    </row>
    <row r="1747" spans="2:22" ht="131.25" customHeight="1" x14ac:dyDescent="0.35">
      <c r="B1747" s="14"/>
      <c r="C1747" s="25" t="s">
        <v>582</v>
      </c>
      <c r="D1747" s="16"/>
      <c r="J1747" s="17"/>
      <c r="K1747" s="17"/>
      <c r="L1747" s="18"/>
      <c r="M1747" s="19"/>
    </row>
    <row r="1748" spans="2:22" x14ac:dyDescent="0.35">
      <c r="B1748" s="14"/>
      <c r="C1748" s="25"/>
      <c r="D1748" s="16"/>
      <c r="J1748" s="17"/>
      <c r="K1748" s="17"/>
      <c r="L1748" s="18"/>
      <c r="M1748" s="19"/>
    </row>
    <row r="1749" spans="2:22" ht="21" customHeight="1" x14ac:dyDescent="0.35">
      <c r="B1749" s="14"/>
      <c r="C1749" s="25" t="s">
        <v>583</v>
      </c>
      <c r="D1749" s="16"/>
      <c r="J1749" s="17"/>
      <c r="K1749" s="17"/>
      <c r="L1749" s="18"/>
      <c r="M1749" s="19"/>
    </row>
    <row r="1750" spans="2:22" ht="61.5" customHeight="1" x14ac:dyDescent="0.35">
      <c r="B1750" s="14"/>
      <c r="C1750" s="25" t="s">
        <v>584</v>
      </c>
      <c r="D1750" s="16"/>
      <c r="J1750" s="17"/>
      <c r="K1750" s="17"/>
      <c r="L1750" s="18"/>
      <c r="M1750" s="19"/>
    </row>
    <row r="1751" spans="2:22" x14ac:dyDescent="0.35">
      <c r="B1751" s="14"/>
      <c r="C1751" s="25"/>
      <c r="D1751" s="16"/>
      <c r="J1751" s="17"/>
      <c r="K1751" s="17"/>
      <c r="L1751" s="18"/>
      <c r="M1751" s="19"/>
    </row>
    <row r="1752" spans="2:22" ht="127.5" customHeight="1" x14ac:dyDescent="0.35">
      <c r="B1752" s="14"/>
      <c r="C1752" s="25" t="s">
        <v>585</v>
      </c>
      <c r="D1752" s="16"/>
      <c r="J1752" s="17"/>
      <c r="K1752" s="17"/>
      <c r="L1752" s="18"/>
      <c r="M1752" s="19"/>
    </row>
    <row r="1753" spans="2:22" x14ac:dyDescent="0.35">
      <c r="B1753" s="14"/>
      <c r="C1753" s="25"/>
      <c r="D1753" s="16"/>
      <c r="J1753" s="17"/>
      <c r="K1753" s="17"/>
      <c r="L1753" s="18"/>
      <c r="M1753" s="19"/>
    </row>
    <row r="1754" spans="2:22" x14ac:dyDescent="0.35">
      <c r="B1754" s="14"/>
      <c r="C1754" s="25"/>
      <c r="D1754" s="16"/>
      <c r="J1754" s="17"/>
      <c r="K1754" s="17"/>
      <c r="L1754" s="18"/>
      <c r="M1754" s="19"/>
    </row>
    <row r="1755" spans="2:22" x14ac:dyDescent="0.35">
      <c r="B1755" s="14"/>
      <c r="C1755" s="25"/>
      <c r="D1755" s="16"/>
      <c r="J1755" s="17"/>
      <c r="K1755" s="17"/>
      <c r="L1755" s="18"/>
      <c r="M1755" s="19"/>
    </row>
    <row r="1756" spans="2:22" s="7" customFormat="1" x14ac:dyDescent="0.35">
      <c r="B1756" s="14"/>
      <c r="C1756" s="25"/>
      <c r="D1756" s="16"/>
      <c r="E1756" s="4"/>
      <c r="F1756" s="4"/>
      <c r="G1756" s="4"/>
      <c r="H1756" s="4"/>
      <c r="I1756" s="4"/>
      <c r="J1756" s="17"/>
      <c r="K1756" s="17"/>
      <c r="L1756" s="18"/>
      <c r="M1756" s="19"/>
      <c r="N1756" s="20"/>
      <c r="O1756" s="5"/>
      <c r="P1756" s="5"/>
      <c r="Q1756" s="5"/>
      <c r="R1756" s="5"/>
      <c r="S1756" s="5"/>
      <c r="T1756" s="5"/>
      <c r="U1756" s="5"/>
      <c r="V1756" s="5"/>
    </row>
    <row r="1757" spans="2:22" s="28" customFormat="1" x14ac:dyDescent="0.35">
      <c r="B1757" s="14"/>
      <c r="C1757" s="25"/>
      <c r="D1757" s="16"/>
      <c r="E1757" s="4"/>
      <c r="F1757" s="4"/>
      <c r="G1757" s="4"/>
      <c r="H1757" s="4"/>
      <c r="I1757" s="4"/>
      <c r="J1757" s="17"/>
      <c r="K1757" s="17"/>
      <c r="L1757" s="18"/>
      <c r="M1757" s="19"/>
      <c r="N1757" s="20"/>
      <c r="O1757" s="5"/>
      <c r="P1757" s="5"/>
      <c r="Q1757" s="5"/>
      <c r="R1757" s="5"/>
      <c r="S1757" s="5"/>
      <c r="T1757" s="5"/>
      <c r="U1757" s="5"/>
      <c r="V1757" s="5"/>
    </row>
    <row r="1758" spans="2:22" s="39" customFormat="1" ht="39.75" customHeight="1" thickBot="1" x14ac:dyDescent="0.45">
      <c r="B1758" s="30"/>
      <c r="C1758" s="31"/>
      <c r="D1758" s="32"/>
      <c r="E1758" s="33"/>
      <c r="F1758" s="33"/>
      <c r="G1758" s="33"/>
      <c r="H1758" s="33"/>
      <c r="I1758" s="33"/>
      <c r="J1758" s="34"/>
      <c r="K1758" s="35"/>
      <c r="L1758" s="36" t="s">
        <v>34</v>
      </c>
      <c r="M1758" s="37"/>
      <c r="N1758" s="38"/>
      <c r="P1758" s="40"/>
    </row>
    <row r="1759" spans="2:22" s="40" customFormat="1" ht="17.25" customHeight="1" thickTop="1" x14ac:dyDescent="0.35">
      <c r="B1759" s="41"/>
      <c r="C1759" s="42"/>
      <c r="D1759" s="43"/>
      <c r="E1759" s="44"/>
      <c r="F1759" s="44"/>
      <c r="G1759" s="44"/>
      <c r="H1759" s="44"/>
      <c r="I1759" s="44"/>
      <c r="J1759" s="45" t="s">
        <v>35</v>
      </c>
      <c r="K1759" s="35"/>
      <c r="L1759" s="46"/>
      <c r="M1759" s="47"/>
      <c r="N1759" s="48"/>
      <c r="O1759" s="39"/>
      <c r="P1759" s="39"/>
    </row>
    <row r="1760" spans="2:22" s="40" customFormat="1" ht="17.25" customHeight="1" x14ac:dyDescent="0.35">
      <c r="B1760" s="49"/>
      <c r="C1760" s="50" t="s">
        <v>36</v>
      </c>
      <c r="D1760" s="51"/>
      <c r="J1760" s="52"/>
      <c r="K1760" s="50"/>
      <c r="L1760" s="53"/>
      <c r="M1760" s="53"/>
      <c r="N1760" s="48"/>
      <c r="O1760" s="39"/>
      <c r="P1760" s="39"/>
    </row>
    <row r="1761" spans="2:22" s="39" customFormat="1" ht="17.25" customHeight="1" x14ac:dyDescent="0.35">
      <c r="B1761" s="54"/>
      <c r="C1761" s="50" t="s">
        <v>37</v>
      </c>
      <c r="D1761" s="55"/>
      <c r="J1761" s="56"/>
      <c r="K1761" s="50"/>
      <c r="L1761" s="53"/>
      <c r="M1761" s="57"/>
    </row>
    <row r="1762" spans="2:22" s="39" customFormat="1" ht="17.25" customHeight="1" x14ac:dyDescent="0.4">
      <c r="B1762" s="54"/>
      <c r="C1762" s="50" t="s">
        <v>38</v>
      </c>
      <c r="D1762" s="55"/>
      <c r="J1762" s="52"/>
      <c r="K1762" s="58"/>
      <c r="L1762" s="59"/>
      <c r="M1762" s="57"/>
      <c r="N1762" s="48"/>
    </row>
    <row r="1763" spans="2:22" s="39" customFormat="1" ht="17.25" customHeight="1" x14ac:dyDescent="0.35">
      <c r="B1763" s="54"/>
      <c r="C1763" s="50" t="str">
        <f>+C1722</f>
        <v xml:space="preserve">Dlamvuzo High School </v>
      </c>
      <c r="D1763" s="55"/>
      <c r="J1763" s="60" t="s">
        <v>39</v>
      </c>
      <c r="K1763" s="50"/>
      <c r="L1763" s="53"/>
      <c r="M1763" s="57"/>
      <c r="N1763" s="48"/>
    </row>
    <row r="1764" spans="2:22" s="39" customFormat="1" ht="17.25" customHeight="1" x14ac:dyDescent="0.35">
      <c r="B1764" s="54"/>
      <c r="C1764" s="61" t="s">
        <v>586</v>
      </c>
      <c r="D1764" s="55"/>
      <c r="J1764" s="56" t="s">
        <v>41</v>
      </c>
      <c r="K1764" s="50"/>
      <c r="L1764" s="53"/>
      <c r="M1764" s="57"/>
      <c r="N1764" s="48"/>
    </row>
    <row r="1765" spans="2:22" ht="18" x14ac:dyDescent="0.4">
      <c r="K1765" s="6" t="s">
        <v>0</v>
      </c>
      <c r="N1765" s="5"/>
    </row>
    <row r="1766" spans="2:22" ht="18" x14ac:dyDescent="0.4">
      <c r="K1766" s="6" t="s">
        <v>1157</v>
      </c>
      <c r="N1766" s="5"/>
    </row>
    <row r="1767" spans="2:22" ht="18" x14ac:dyDescent="0.4">
      <c r="K1767" s="6" t="str">
        <f>+K1726</f>
        <v>DLAMVUZO HIGH SCHOOL</v>
      </c>
      <c r="N1767" s="5"/>
    </row>
    <row r="1768" spans="2:22" s="7" customFormat="1" ht="18" x14ac:dyDescent="0.4">
      <c r="B1768" s="8"/>
      <c r="C1768" s="9"/>
      <c r="D1768" s="10"/>
      <c r="E1768" s="11"/>
      <c r="F1768" s="11"/>
      <c r="G1768" s="11"/>
      <c r="H1768" s="11"/>
      <c r="I1768" s="11"/>
      <c r="J1768" s="12"/>
      <c r="K1768" s="12"/>
      <c r="L1768" s="11"/>
      <c r="M1768" s="11"/>
      <c r="N1768" s="5"/>
      <c r="O1768" s="5"/>
      <c r="P1768" s="5"/>
      <c r="Q1768" s="5"/>
      <c r="R1768" s="5"/>
      <c r="S1768" s="5"/>
      <c r="T1768" s="5"/>
      <c r="U1768" s="5"/>
      <c r="V1768" s="5"/>
    </row>
    <row r="1769" spans="2:22" s="7" customFormat="1" ht="18" x14ac:dyDescent="0.4">
      <c r="B1769" s="8" t="s">
        <v>2</v>
      </c>
      <c r="D1769" s="10" t="s">
        <v>3</v>
      </c>
      <c r="E1769" s="11" t="s">
        <v>4</v>
      </c>
      <c r="F1769" s="11" t="s">
        <v>4</v>
      </c>
      <c r="G1769" s="11" t="s">
        <v>4</v>
      </c>
      <c r="H1769" s="11" t="s">
        <v>4</v>
      </c>
      <c r="I1769" s="11" t="s">
        <v>4</v>
      </c>
      <c r="J1769" s="12"/>
      <c r="K1769" s="8" t="s">
        <v>5</v>
      </c>
      <c r="L1769" s="13" t="s">
        <v>6</v>
      </c>
      <c r="M1769" s="13" t="s">
        <v>7</v>
      </c>
      <c r="N1769" s="5"/>
      <c r="O1769" s="5"/>
      <c r="P1769" s="5"/>
      <c r="Q1769" s="5"/>
      <c r="R1769" s="5"/>
      <c r="S1769" s="5"/>
      <c r="T1769" s="5"/>
      <c r="U1769" s="5"/>
      <c r="V1769" s="5"/>
    </row>
    <row r="1770" spans="2:22" ht="18" x14ac:dyDescent="0.4">
      <c r="B1770" s="78" t="s">
        <v>587</v>
      </c>
      <c r="C1770" s="24" t="s">
        <v>588</v>
      </c>
      <c r="D1770" s="16"/>
      <c r="J1770" s="17"/>
      <c r="K1770" s="17"/>
      <c r="L1770" s="18"/>
      <c r="M1770" s="19"/>
    </row>
    <row r="1771" spans="2:22" x14ac:dyDescent="0.35">
      <c r="B1771" s="14"/>
      <c r="C1771" s="25"/>
      <c r="D1771" s="16"/>
      <c r="J1771" s="17"/>
      <c r="K1771" s="17"/>
      <c r="L1771" s="18"/>
      <c r="M1771" s="19"/>
    </row>
    <row r="1772" spans="2:22" ht="57" customHeight="1" x14ac:dyDescent="0.35">
      <c r="B1772" s="14"/>
      <c r="C1772" s="25" t="s">
        <v>589</v>
      </c>
      <c r="D1772" s="16"/>
      <c r="J1772" s="17"/>
      <c r="K1772" s="17"/>
      <c r="L1772" s="18"/>
      <c r="M1772" s="19"/>
    </row>
    <row r="1773" spans="2:22" x14ac:dyDescent="0.35">
      <c r="B1773" s="14"/>
      <c r="C1773" s="25"/>
      <c r="D1773" s="16"/>
      <c r="J1773" s="17"/>
      <c r="K1773" s="17"/>
      <c r="L1773" s="18"/>
      <c r="M1773" s="19"/>
    </row>
    <row r="1774" spans="2:22" x14ac:dyDescent="0.35">
      <c r="B1774" s="14"/>
      <c r="C1774" s="25" t="s">
        <v>590</v>
      </c>
      <c r="D1774" s="16"/>
      <c r="J1774" s="17"/>
      <c r="K1774" s="17"/>
      <c r="L1774" s="18"/>
      <c r="M1774" s="19"/>
    </row>
    <row r="1775" spans="2:22" s="7" customFormat="1" x14ac:dyDescent="0.35">
      <c r="B1775" s="14"/>
      <c r="C1775" s="25"/>
      <c r="D1775" s="16"/>
      <c r="E1775" s="4"/>
      <c r="F1775" s="4"/>
      <c r="G1775" s="4"/>
      <c r="H1775" s="4"/>
      <c r="I1775" s="4"/>
      <c r="J1775" s="17"/>
      <c r="K1775" s="17"/>
      <c r="L1775" s="18"/>
      <c r="M1775" s="19"/>
      <c r="N1775" s="20"/>
      <c r="O1775" s="5"/>
      <c r="P1775" s="5"/>
      <c r="Q1775" s="5"/>
      <c r="R1775" s="5"/>
      <c r="S1775" s="5"/>
      <c r="T1775" s="5"/>
      <c r="U1775" s="5"/>
      <c r="V1775" s="5"/>
    </row>
    <row r="1776" spans="2:22" s="7" customFormat="1" x14ac:dyDescent="0.35">
      <c r="B1776" s="14"/>
      <c r="C1776" s="25" t="s">
        <v>591</v>
      </c>
      <c r="D1776" s="77" t="s">
        <v>57</v>
      </c>
      <c r="E1776" s="4"/>
      <c r="F1776" s="4"/>
      <c r="G1776" s="4"/>
      <c r="H1776" s="4"/>
      <c r="I1776" s="4"/>
      <c r="J1776" s="17"/>
      <c r="K1776" s="17"/>
      <c r="L1776" s="18"/>
      <c r="M1776" s="19"/>
      <c r="N1776" s="20"/>
      <c r="O1776" s="5"/>
      <c r="P1776" s="5"/>
      <c r="Q1776" s="5"/>
      <c r="R1776" s="5"/>
      <c r="S1776" s="5"/>
      <c r="T1776" s="5"/>
      <c r="U1776" s="5"/>
      <c r="V1776" s="5"/>
    </row>
    <row r="1777" spans="2:22" s="7" customFormat="1" x14ac:dyDescent="0.35">
      <c r="B1777" s="14"/>
      <c r="C1777" s="25"/>
      <c r="D1777" s="16"/>
      <c r="E1777" s="4"/>
      <c r="F1777" s="4"/>
      <c r="G1777" s="4"/>
      <c r="H1777" s="4"/>
      <c r="I1777" s="4"/>
      <c r="J1777" s="17"/>
      <c r="K1777" s="17"/>
      <c r="L1777" s="18"/>
      <c r="M1777" s="19"/>
      <c r="N1777" s="20"/>
      <c r="O1777" s="5"/>
      <c r="P1777" s="5"/>
      <c r="Q1777" s="5"/>
      <c r="R1777" s="5"/>
      <c r="S1777" s="5"/>
      <c r="T1777" s="5"/>
      <c r="U1777" s="5"/>
      <c r="V1777" s="5"/>
    </row>
    <row r="1778" spans="2:22" s="7" customFormat="1" ht="18" x14ac:dyDescent="0.4">
      <c r="B1778" s="78" t="s">
        <v>592</v>
      </c>
      <c r="C1778" s="24" t="s">
        <v>593</v>
      </c>
      <c r="D1778" s="77"/>
      <c r="E1778" s="4"/>
      <c r="F1778" s="4"/>
      <c r="G1778" s="4"/>
      <c r="H1778" s="4"/>
      <c r="I1778" s="4"/>
      <c r="J1778" s="17"/>
      <c r="K1778" s="17"/>
      <c r="L1778" s="18"/>
      <c r="M1778" s="19"/>
      <c r="N1778" s="20"/>
      <c r="O1778" s="5"/>
      <c r="P1778" s="5"/>
      <c r="Q1778" s="5"/>
      <c r="R1778" s="5"/>
      <c r="S1778" s="5"/>
      <c r="T1778" s="5"/>
      <c r="U1778" s="5"/>
      <c r="V1778" s="5"/>
    </row>
    <row r="1779" spans="2:22" s="7" customFormat="1" x14ac:dyDescent="0.35">
      <c r="B1779" s="14"/>
      <c r="C1779" s="25"/>
      <c r="D1779" s="16"/>
      <c r="E1779" s="4"/>
      <c r="F1779" s="4"/>
      <c r="G1779" s="4"/>
      <c r="H1779" s="4"/>
      <c r="I1779" s="4"/>
      <c r="J1779" s="17"/>
      <c r="K1779" s="17"/>
      <c r="L1779" s="18"/>
      <c r="M1779" s="19"/>
      <c r="N1779" s="20"/>
      <c r="O1779" s="5"/>
      <c r="P1779" s="5"/>
      <c r="Q1779" s="5"/>
      <c r="R1779" s="5"/>
      <c r="S1779" s="5"/>
      <c r="T1779" s="5"/>
      <c r="U1779" s="5"/>
      <c r="V1779" s="5"/>
    </row>
    <row r="1780" spans="2:22" s="7" customFormat="1" ht="122.5" x14ac:dyDescent="0.35">
      <c r="B1780" s="14"/>
      <c r="C1780" s="25" t="s">
        <v>594</v>
      </c>
      <c r="D1780" s="16"/>
      <c r="E1780" s="4"/>
      <c r="F1780" s="4"/>
      <c r="G1780" s="4"/>
      <c r="H1780" s="4"/>
      <c r="I1780" s="4"/>
      <c r="J1780" s="17"/>
      <c r="K1780" s="17"/>
      <c r="L1780" s="18"/>
      <c r="M1780" s="19"/>
      <c r="N1780" s="20"/>
      <c r="O1780" s="5"/>
      <c r="P1780" s="5"/>
      <c r="Q1780" s="5"/>
      <c r="R1780" s="5"/>
      <c r="S1780" s="5"/>
      <c r="T1780" s="5"/>
      <c r="U1780" s="5"/>
      <c r="V1780" s="5"/>
    </row>
    <row r="1781" spans="2:22" x14ac:dyDescent="0.35">
      <c r="B1781" s="14"/>
      <c r="C1781" s="25"/>
      <c r="D1781" s="16"/>
      <c r="J1781" s="17"/>
      <c r="K1781" s="17"/>
      <c r="L1781" s="18"/>
      <c r="M1781" s="19"/>
    </row>
    <row r="1782" spans="2:22" x14ac:dyDescent="0.35">
      <c r="B1782" s="14"/>
      <c r="C1782" s="25" t="s">
        <v>595</v>
      </c>
      <c r="D1782" s="77" t="s">
        <v>57</v>
      </c>
      <c r="J1782" s="17"/>
      <c r="K1782" s="17"/>
      <c r="L1782" s="18"/>
      <c r="M1782" s="19"/>
    </row>
    <row r="1783" spans="2:22" x14ac:dyDescent="0.35">
      <c r="B1783" s="14"/>
      <c r="C1783" s="25"/>
      <c r="D1783" s="16"/>
      <c r="J1783" s="17"/>
      <c r="K1783" s="17"/>
      <c r="L1783" s="18"/>
      <c r="M1783" s="19"/>
    </row>
    <row r="1784" spans="2:22" ht="18" x14ac:dyDescent="0.4">
      <c r="B1784" s="78" t="s">
        <v>596</v>
      </c>
      <c r="C1784" s="24" t="s">
        <v>597</v>
      </c>
      <c r="D1784" s="16"/>
      <c r="J1784" s="17"/>
      <c r="K1784" s="17"/>
      <c r="L1784" s="18"/>
      <c r="M1784" s="19"/>
    </row>
    <row r="1785" spans="2:22" x14ac:dyDescent="0.35">
      <c r="B1785" s="14"/>
      <c r="C1785" s="25"/>
      <c r="D1785" s="16"/>
      <c r="J1785" s="17"/>
      <c r="K1785" s="17"/>
      <c r="L1785" s="18"/>
      <c r="M1785" s="19"/>
    </row>
    <row r="1786" spans="2:22" ht="94.5" customHeight="1" x14ac:dyDescent="0.35">
      <c r="B1786" s="14"/>
      <c r="C1786" s="25" t="s">
        <v>598</v>
      </c>
      <c r="D1786" s="16"/>
      <c r="J1786" s="17"/>
      <c r="K1786" s="17"/>
      <c r="L1786" s="18"/>
      <c r="M1786" s="19"/>
    </row>
    <row r="1787" spans="2:22" x14ac:dyDescent="0.35">
      <c r="B1787" s="14"/>
      <c r="C1787" s="25"/>
      <c r="D1787" s="16"/>
      <c r="J1787" s="17"/>
      <c r="K1787" s="17"/>
      <c r="L1787" s="18"/>
      <c r="M1787" s="19"/>
    </row>
    <row r="1788" spans="2:22" x14ac:dyDescent="0.35">
      <c r="B1788" s="14"/>
      <c r="C1788" s="25" t="s">
        <v>599</v>
      </c>
      <c r="D1788" s="77" t="s">
        <v>57</v>
      </c>
      <c r="J1788" s="17"/>
      <c r="K1788" s="17"/>
      <c r="L1788" s="18"/>
      <c r="M1788" s="19"/>
    </row>
    <row r="1789" spans="2:22" x14ac:dyDescent="0.35">
      <c r="B1789" s="14"/>
      <c r="C1789" s="25"/>
      <c r="D1789" s="16"/>
      <c r="J1789" s="17"/>
      <c r="K1789" s="17"/>
      <c r="L1789" s="18"/>
      <c r="M1789" s="19"/>
    </row>
    <row r="1790" spans="2:22" ht="18" x14ac:dyDescent="0.4">
      <c r="B1790" s="78" t="s">
        <v>600</v>
      </c>
      <c r="C1790" s="24" t="s">
        <v>601</v>
      </c>
      <c r="D1790" s="16"/>
      <c r="J1790" s="17"/>
      <c r="K1790" s="17"/>
      <c r="L1790" s="18"/>
      <c r="M1790" s="19"/>
    </row>
    <row r="1791" spans="2:22" x14ac:dyDescent="0.35">
      <c r="B1791" s="14"/>
      <c r="C1791" s="25"/>
      <c r="D1791" s="16"/>
      <c r="J1791" s="17"/>
      <c r="K1791" s="17"/>
      <c r="L1791" s="18"/>
      <c r="M1791" s="19"/>
    </row>
    <row r="1792" spans="2:22" ht="115.5" customHeight="1" x14ac:dyDescent="0.35">
      <c r="B1792" s="14"/>
      <c r="C1792" s="25" t="s">
        <v>602</v>
      </c>
      <c r="D1792" s="16"/>
      <c r="J1792" s="17"/>
      <c r="K1792" s="17"/>
      <c r="L1792" s="18"/>
      <c r="M1792" s="19"/>
    </row>
    <row r="1793" spans="2:13" x14ac:dyDescent="0.35">
      <c r="B1793" s="14"/>
      <c r="C1793" s="25"/>
      <c r="D1793" s="16"/>
      <c r="J1793" s="17"/>
      <c r="K1793" s="17"/>
      <c r="L1793" s="18"/>
      <c r="M1793" s="19"/>
    </row>
    <row r="1794" spans="2:13" x14ac:dyDescent="0.35">
      <c r="B1794" s="14"/>
      <c r="C1794" s="25" t="s">
        <v>603</v>
      </c>
      <c r="D1794" s="77" t="s">
        <v>57</v>
      </c>
      <c r="J1794" s="17"/>
      <c r="K1794" s="17"/>
      <c r="L1794" s="18"/>
      <c r="M1794" s="19"/>
    </row>
    <row r="1795" spans="2:13" x14ac:dyDescent="0.35">
      <c r="B1795" s="14"/>
      <c r="C1795" s="25"/>
      <c r="D1795" s="16"/>
      <c r="J1795" s="17"/>
      <c r="K1795" s="17"/>
      <c r="L1795" s="18"/>
      <c r="M1795" s="19"/>
    </row>
    <row r="1796" spans="2:13" ht="18" x14ac:dyDescent="0.4">
      <c r="B1796" s="78" t="s">
        <v>604</v>
      </c>
      <c r="C1796" s="74" t="s">
        <v>605</v>
      </c>
      <c r="D1796" s="16"/>
      <c r="J1796" s="17"/>
      <c r="K1796" s="17"/>
      <c r="L1796" s="18"/>
      <c r="M1796" s="19"/>
    </row>
    <row r="1797" spans="2:13" x14ac:dyDescent="0.35">
      <c r="B1797" s="14"/>
      <c r="C1797" s="25"/>
      <c r="D1797" s="16"/>
      <c r="J1797" s="17"/>
      <c r="K1797" s="17"/>
      <c r="L1797" s="18"/>
      <c r="M1797" s="19"/>
    </row>
    <row r="1798" spans="2:13" ht="112.5" customHeight="1" x14ac:dyDescent="0.35">
      <c r="B1798" s="14"/>
      <c r="C1798" s="25" t="s">
        <v>606</v>
      </c>
      <c r="D1798" s="16"/>
      <c r="J1798" s="17"/>
      <c r="K1798" s="17"/>
      <c r="L1798" s="18"/>
      <c r="M1798" s="19"/>
    </row>
    <row r="1799" spans="2:13" x14ac:dyDescent="0.35">
      <c r="B1799" s="14"/>
      <c r="C1799" s="25"/>
      <c r="D1799" s="16"/>
      <c r="J1799" s="17"/>
      <c r="K1799" s="17"/>
      <c r="L1799" s="18"/>
      <c r="M1799" s="19"/>
    </row>
    <row r="1800" spans="2:13" x14ac:dyDescent="0.35">
      <c r="B1800" s="14"/>
      <c r="C1800" s="25" t="s">
        <v>607</v>
      </c>
      <c r="D1800" s="77" t="s">
        <v>57</v>
      </c>
      <c r="J1800" s="17"/>
      <c r="K1800" s="17"/>
      <c r="L1800" s="18"/>
      <c r="M1800" s="19"/>
    </row>
    <row r="1801" spans="2:13" x14ac:dyDescent="0.35">
      <c r="B1801" s="14"/>
      <c r="C1801" s="25"/>
      <c r="D1801" s="77"/>
      <c r="J1801" s="17"/>
      <c r="K1801" s="17"/>
      <c r="L1801" s="18"/>
      <c r="M1801" s="19"/>
    </row>
    <row r="1802" spans="2:13" x14ac:dyDescent="0.35">
      <c r="B1802" s="14"/>
      <c r="C1802" s="25"/>
      <c r="D1802" s="77"/>
      <c r="J1802" s="17"/>
      <c r="K1802" s="17"/>
      <c r="L1802" s="18"/>
      <c r="M1802" s="19"/>
    </row>
    <row r="1803" spans="2:13" x14ac:dyDescent="0.35">
      <c r="B1803" s="14"/>
      <c r="C1803" s="25"/>
      <c r="D1803" s="77"/>
      <c r="J1803" s="17"/>
      <c r="K1803" s="17"/>
      <c r="L1803" s="18"/>
      <c r="M1803" s="19"/>
    </row>
    <row r="1804" spans="2:13" x14ac:dyDescent="0.35">
      <c r="B1804" s="14"/>
      <c r="C1804" s="25"/>
      <c r="D1804" s="77"/>
      <c r="J1804" s="17"/>
      <c r="K1804" s="17"/>
      <c r="L1804" s="18"/>
      <c r="M1804" s="19"/>
    </row>
    <row r="1805" spans="2:13" x14ac:dyDescent="0.35">
      <c r="B1805" s="14"/>
      <c r="C1805" s="25"/>
      <c r="D1805" s="77"/>
      <c r="J1805" s="17"/>
      <c r="K1805" s="17"/>
      <c r="L1805" s="18"/>
      <c r="M1805" s="19"/>
    </row>
    <row r="1806" spans="2:13" x14ac:dyDescent="0.35">
      <c r="B1806" s="14"/>
      <c r="C1806" s="25"/>
      <c r="D1806" s="77"/>
      <c r="J1806" s="17"/>
      <c r="K1806" s="17"/>
      <c r="L1806" s="18"/>
      <c r="M1806" s="19"/>
    </row>
    <row r="1807" spans="2:13" x14ac:dyDescent="0.35">
      <c r="B1807" s="14"/>
      <c r="C1807" s="25"/>
      <c r="D1807" s="77"/>
      <c r="J1807" s="17"/>
      <c r="K1807" s="17"/>
      <c r="L1807" s="18"/>
      <c r="M1807" s="19"/>
    </row>
    <row r="1808" spans="2:13" x14ac:dyDescent="0.35">
      <c r="B1808" s="14"/>
      <c r="C1808" s="25"/>
      <c r="D1808" s="77"/>
      <c r="J1808" s="17"/>
      <c r="K1808" s="17"/>
      <c r="L1808" s="18"/>
      <c r="M1808" s="19"/>
    </row>
    <row r="1809" spans="2:22" x14ac:dyDescent="0.35">
      <c r="B1809" s="14"/>
      <c r="C1809" s="25"/>
      <c r="D1809" s="16"/>
      <c r="J1809" s="17"/>
      <c r="K1809" s="17"/>
      <c r="L1809" s="18"/>
      <c r="M1809" s="19"/>
    </row>
    <row r="1810" spans="2:22" s="28" customFormat="1" x14ac:dyDescent="0.35">
      <c r="B1810" s="14"/>
      <c r="C1810" s="25"/>
      <c r="D1810" s="16"/>
      <c r="E1810" s="4"/>
      <c r="F1810" s="4"/>
      <c r="G1810" s="4"/>
      <c r="H1810" s="4"/>
      <c r="I1810" s="4"/>
      <c r="J1810" s="17"/>
      <c r="K1810" s="17"/>
      <c r="L1810" s="18"/>
      <c r="M1810" s="19"/>
      <c r="N1810" s="20"/>
      <c r="O1810" s="5"/>
      <c r="P1810" s="5"/>
      <c r="Q1810" s="5"/>
      <c r="R1810" s="5"/>
      <c r="S1810" s="5"/>
      <c r="T1810" s="5"/>
      <c r="U1810" s="5"/>
      <c r="V1810" s="5"/>
    </row>
    <row r="1811" spans="2:22" s="39" customFormat="1" ht="39.75" customHeight="1" thickBot="1" x14ac:dyDescent="0.45">
      <c r="B1811" s="30"/>
      <c r="C1811" s="31"/>
      <c r="D1811" s="32"/>
      <c r="E1811" s="33"/>
      <c r="F1811" s="33"/>
      <c r="G1811" s="33"/>
      <c r="H1811" s="33"/>
      <c r="I1811" s="33"/>
      <c r="J1811" s="34"/>
      <c r="K1811" s="35"/>
      <c r="L1811" s="36" t="s">
        <v>34</v>
      </c>
      <c r="M1811" s="37"/>
      <c r="N1811" s="38"/>
      <c r="P1811" s="40"/>
    </row>
    <row r="1812" spans="2:22" s="40" customFormat="1" ht="17.25" customHeight="1" thickTop="1" x14ac:dyDescent="0.35">
      <c r="B1812" s="41"/>
      <c r="C1812" s="42"/>
      <c r="D1812" s="43"/>
      <c r="E1812" s="44"/>
      <c r="F1812" s="44"/>
      <c r="G1812" s="44"/>
      <c r="H1812" s="44"/>
      <c r="I1812" s="44"/>
      <c r="J1812" s="45" t="s">
        <v>35</v>
      </c>
      <c r="K1812" s="35"/>
      <c r="L1812" s="46"/>
      <c r="M1812" s="47"/>
      <c r="N1812" s="48"/>
      <c r="O1812" s="39"/>
      <c r="P1812" s="39"/>
    </row>
    <row r="1813" spans="2:22" s="40" customFormat="1" ht="17.25" customHeight="1" x14ac:dyDescent="0.35">
      <c r="B1813" s="49"/>
      <c r="C1813" s="50" t="s">
        <v>36</v>
      </c>
      <c r="D1813" s="51"/>
      <c r="J1813" s="52"/>
      <c r="K1813" s="50"/>
      <c r="L1813" s="53"/>
      <c r="M1813" s="53"/>
      <c r="N1813" s="48"/>
      <c r="O1813" s="39"/>
      <c r="P1813" s="39"/>
    </row>
    <row r="1814" spans="2:22" s="39" customFormat="1" ht="17.25" customHeight="1" x14ac:dyDescent="0.35">
      <c r="B1814" s="54"/>
      <c r="C1814" s="50" t="s">
        <v>37</v>
      </c>
      <c r="D1814" s="55"/>
      <c r="J1814" s="56"/>
      <c r="K1814" s="50"/>
      <c r="L1814" s="53"/>
      <c r="M1814" s="57"/>
    </row>
    <row r="1815" spans="2:22" s="39" customFormat="1" ht="17.25" customHeight="1" x14ac:dyDescent="0.4">
      <c r="B1815" s="54"/>
      <c r="C1815" s="50" t="s">
        <v>38</v>
      </c>
      <c r="D1815" s="55"/>
      <c r="J1815" s="52"/>
      <c r="K1815" s="58"/>
      <c r="L1815" s="59"/>
      <c r="M1815" s="57"/>
      <c r="N1815" s="48"/>
    </row>
    <row r="1816" spans="2:22" s="39" customFormat="1" ht="17.25" customHeight="1" x14ac:dyDescent="0.35">
      <c r="B1816" s="54"/>
      <c r="C1816" s="50" t="str">
        <f>+C1763</f>
        <v xml:space="preserve">Dlamvuzo High School </v>
      </c>
      <c r="D1816" s="55"/>
      <c r="J1816" s="60" t="s">
        <v>39</v>
      </c>
      <c r="K1816" s="50"/>
      <c r="L1816" s="53"/>
      <c r="M1816" s="57"/>
      <c r="N1816" s="48"/>
    </row>
    <row r="1817" spans="2:22" s="39" customFormat="1" ht="17.25" customHeight="1" x14ac:dyDescent="0.35">
      <c r="B1817" s="54"/>
      <c r="C1817" s="61" t="s">
        <v>608</v>
      </c>
      <c r="D1817" s="55"/>
      <c r="J1817" s="56" t="s">
        <v>41</v>
      </c>
      <c r="K1817" s="50"/>
      <c r="L1817" s="53"/>
      <c r="M1817" s="57"/>
      <c r="N1817" s="48"/>
    </row>
    <row r="1818" spans="2:22" ht="18" x14ac:dyDescent="0.4">
      <c r="K1818" s="6" t="s">
        <v>0</v>
      </c>
      <c r="N1818" s="5"/>
    </row>
    <row r="1819" spans="2:22" ht="18" x14ac:dyDescent="0.4">
      <c r="K1819" s="6" t="s">
        <v>1157</v>
      </c>
      <c r="N1819" s="5"/>
    </row>
    <row r="1820" spans="2:22" ht="18" x14ac:dyDescent="0.4">
      <c r="K1820" s="6" t="str">
        <f>+K1767</f>
        <v>DLAMVUZO HIGH SCHOOL</v>
      </c>
      <c r="N1820" s="5"/>
    </row>
    <row r="1821" spans="2:22" s="7" customFormat="1" ht="18" x14ac:dyDescent="0.4">
      <c r="B1821" s="8"/>
      <c r="C1821" s="9"/>
      <c r="D1821" s="10"/>
      <c r="E1821" s="11"/>
      <c r="F1821" s="11"/>
      <c r="G1821" s="11"/>
      <c r="H1821" s="11"/>
      <c r="I1821" s="11"/>
      <c r="J1821" s="12"/>
      <c r="K1821" s="12"/>
      <c r="L1821" s="11"/>
      <c r="M1821" s="11"/>
      <c r="N1821" s="5"/>
      <c r="O1821" s="5"/>
      <c r="P1821" s="5"/>
      <c r="Q1821" s="5"/>
      <c r="R1821" s="5"/>
      <c r="S1821" s="5"/>
      <c r="T1821" s="5"/>
      <c r="U1821" s="5"/>
      <c r="V1821" s="5"/>
    </row>
    <row r="1822" spans="2:22" s="7" customFormat="1" ht="18" x14ac:dyDescent="0.4">
      <c r="B1822" s="8" t="s">
        <v>2</v>
      </c>
      <c r="D1822" s="10" t="s">
        <v>3</v>
      </c>
      <c r="E1822" s="11" t="s">
        <v>4</v>
      </c>
      <c r="F1822" s="11" t="s">
        <v>4</v>
      </c>
      <c r="G1822" s="11" t="s">
        <v>4</v>
      </c>
      <c r="H1822" s="11" t="s">
        <v>4</v>
      </c>
      <c r="I1822" s="11" t="s">
        <v>4</v>
      </c>
      <c r="J1822" s="12"/>
      <c r="K1822" s="8" t="s">
        <v>5</v>
      </c>
      <c r="L1822" s="13" t="s">
        <v>6</v>
      </c>
      <c r="M1822" s="13" t="s">
        <v>7</v>
      </c>
      <c r="N1822" s="5"/>
      <c r="O1822" s="5"/>
      <c r="P1822" s="5"/>
      <c r="Q1822" s="5"/>
      <c r="R1822" s="5"/>
      <c r="S1822" s="5"/>
      <c r="T1822" s="5"/>
      <c r="U1822" s="5"/>
      <c r="V1822" s="5"/>
    </row>
    <row r="1823" spans="2:22" ht="18" x14ac:dyDescent="0.4">
      <c r="B1823" s="14"/>
      <c r="C1823" s="24" t="s">
        <v>609</v>
      </c>
      <c r="D1823" s="16"/>
      <c r="E1823" s="4">
        <v>0</v>
      </c>
      <c r="J1823" s="17"/>
      <c r="K1823" s="17"/>
      <c r="L1823" s="18"/>
      <c r="M1823" s="19"/>
    </row>
    <row r="1824" spans="2:22" x14ac:dyDescent="0.35">
      <c r="B1824" s="14"/>
      <c r="C1824" s="25"/>
      <c r="D1824" s="16"/>
      <c r="J1824" s="17"/>
      <c r="K1824" s="17"/>
      <c r="L1824" s="18"/>
      <c r="M1824" s="19"/>
    </row>
    <row r="1825" spans="2:22" ht="18" x14ac:dyDescent="0.4">
      <c r="B1825" s="78" t="s">
        <v>610</v>
      </c>
      <c r="C1825" s="24" t="s">
        <v>611</v>
      </c>
      <c r="D1825" s="16"/>
      <c r="J1825" s="17"/>
      <c r="K1825" s="17"/>
      <c r="L1825" s="18"/>
      <c r="M1825" s="19"/>
    </row>
    <row r="1826" spans="2:22" ht="18" x14ac:dyDescent="0.4">
      <c r="B1826" s="14"/>
      <c r="C1826" s="24" t="s">
        <v>612</v>
      </c>
      <c r="D1826" s="16"/>
      <c r="J1826" s="17"/>
      <c r="K1826" s="17"/>
      <c r="L1826" s="18"/>
      <c r="M1826" s="19"/>
    </row>
    <row r="1827" spans="2:22" x14ac:dyDescent="0.35">
      <c r="B1827" s="14"/>
      <c r="C1827" s="25"/>
      <c r="D1827" s="16"/>
      <c r="J1827" s="17"/>
      <c r="K1827" s="17"/>
      <c r="L1827" s="18"/>
      <c r="M1827" s="19"/>
    </row>
    <row r="1828" spans="2:22" ht="35" x14ac:dyDescent="0.35">
      <c r="B1828" s="14"/>
      <c r="C1828" s="25" t="s">
        <v>613</v>
      </c>
      <c r="D1828" s="16"/>
      <c r="J1828" s="17"/>
      <c r="K1828" s="17"/>
      <c r="L1828" s="18"/>
      <c r="M1828" s="19"/>
    </row>
    <row r="1829" spans="2:22" x14ac:dyDescent="0.35">
      <c r="B1829" s="14"/>
      <c r="C1829" s="25"/>
      <c r="D1829" s="16"/>
      <c r="J1829" s="17"/>
      <c r="K1829" s="17"/>
      <c r="L1829" s="18"/>
      <c r="M1829" s="19"/>
    </row>
    <row r="1830" spans="2:22" ht="18.75" customHeight="1" x14ac:dyDescent="0.35">
      <c r="B1830" s="14"/>
      <c r="C1830" s="25" t="s">
        <v>614</v>
      </c>
      <c r="D1830" s="16"/>
      <c r="J1830" s="17"/>
      <c r="K1830" s="17"/>
      <c r="L1830" s="18"/>
      <c r="M1830" s="19"/>
    </row>
    <row r="1831" spans="2:22" x14ac:dyDescent="0.35">
      <c r="B1831" s="14"/>
      <c r="C1831" s="25" t="s">
        <v>615</v>
      </c>
      <c r="D1831" s="16"/>
      <c r="J1831" s="17"/>
      <c r="K1831" s="17"/>
      <c r="L1831" s="18"/>
      <c r="M1831" s="19"/>
    </row>
    <row r="1832" spans="2:22" x14ac:dyDescent="0.35">
      <c r="B1832" s="14"/>
      <c r="C1832" s="25"/>
      <c r="D1832" s="16"/>
      <c r="J1832" s="17"/>
      <c r="K1832" s="17"/>
      <c r="L1832" s="18"/>
      <c r="M1832" s="19"/>
    </row>
    <row r="1833" spans="2:22" ht="87.5" x14ac:dyDescent="0.35">
      <c r="B1833" s="14"/>
      <c r="C1833" s="25" t="s">
        <v>616</v>
      </c>
      <c r="D1833" s="16"/>
      <c r="J1833" s="17"/>
      <c r="K1833" s="17"/>
      <c r="L1833" s="18"/>
      <c r="M1833" s="19"/>
    </row>
    <row r="1834" spans="2:22" x14ac:dyDescent="0.35">
      <c r="B1834" s="14"/>
      <c r="C1834" s="25"/>
      <c r="D1834" s="16"/>
      <c r="J1834" s="17"/>
      <c r="K1834" s="17"/>
      <c r="L1834" s="18"/>
      <c r="M1834" s="19"/>
    </row>
    <row r="1835" spans="2:22" x14ac:dyDescent="0.35">
      <c r="B1835" s="14"/>
      <c r="C1835" s="25" t="s">
        <v>607</v>
      </c>
      <c r="D1835" s="77" t="s">
        <v>57</v>
      </c>
      <c r="J1835" s="17"/>
      <c r="K1835" s="17"/>
      <c r="L1835" s="18"/>
      <c r="M1835" s="19"/>
    </row>
    <row r="1836" spans="2:22" s="28" customFormat="1" x14ac:dyDescent="0.35">
      <c r="B1836" s="14"/>
      <c r="C1836" s="25"/>
      <c r="D1836" s="16"/>
      <c r="E1836" s="4"/>
      <c r="F1836" s="4"/>
      <c r="G1836" s="4"/>
      <c r="H1836" s="4"/>
      <c r="I1836" s="4"/>
      <c r="J1836" s="17"/>
      <c r="K1836" s="17"/>
      <c r="L1836" s="18"/>
      <c r="M1836" s="19"/>
      <c r="N1836" s="20"/>
      <c r="O1836" s="5"/>
      <c r="P1836" s="5"/>
      <c r="Q1836" s="5"/>
      <c r="R1836" s="5"/>
      <c r="S1836" s="5"/>
      <c r="T1836" s="5"/>
      <c r="U1836" s="5"/>
      <c r="V1836" s="5"/>
    </row>
    <row r="1837" spans="2:22" s="28" customFormat="1" ht="18" x14ac:dyDescent="0.4">
      <c r="B1837" s="14"/>
      <c r="C1837" s="74" t="s">
        <v>617</v>
      </c>
      <c r="D1837" s="16"/>
      <c r="E1837" s="4">
        <v>0</v>
      </c>
      <c r="F1837" s="4"/>
      <c r="G1837" s="4"/>
      <c r="H1837" s="4"/>
      <c r="I1837" s="4"/>
      <c r="J1837" s="17"/>
      <c r="K1837" s="17"/>
      <c r="L1837" s="18"/>
      <c r="M1837" s="19"/>
      <c r="N1837" s="20"/>
      <c r="O1837" s="5"/>
      <c r="P1837" s="5"/>
      <c r="Q1837" s="5"/>
      <c r="R1837" s="5"/>
      <c r="S1837" s="5"/>
      <c r="T1837" s="5"/>
      <c r="U1837" s="5"/>
      <c r="V1837" s="5"/>
    </row>
    <row r="1838" spans="2:22" s="28" customFormat="1" x14ac:dyDescent="0.35">
      <c r="B1838" s="14"/>
      <c r="C1838" s="25"/>
      <c r="D1838" s="16"/>
      <c r="E1838" s="4"/>
      <c r="F1838" s="4"/>
      <c r="G1838" s="4"/>
      <c r="H1838" s="4"/>
      <c r="I1838" s="4"/>
      <c r="J1838" s="17"/>
      <c r="K1838" s="17"/>
      <c r="L1838" s="18"/>
      <c r="M1838" s="19"/>
      <c r="N1838" s="20"/>
      <c r="O1838" s="5"/>
      <c r="P1838" s="5"/>
      <c r="Q1838" s="5"/>
      <c r="R1838" s="5"/>
      <c r="S1838" s="5"/>
      <c r="T1838" s="5"/>
      <c r="U1838" s="5"/>
      <c r="V1838" s="5"/>
    </row>
    <row r="1839" spans="2:22" s="28" customFormat="1" ht="35" x14ac:dyDescent="0.35">
      <c r="B1839" s="14"/>
      <c r="C1839" s="25" t="s">
        <v>618</v>
      </c>
      <c r="D1839" s="16"/>
      <c r="E1839" s="4"/>
      <c r="F1839" s="4"/>
      <c r="G1839" s="4"/>
      <c r="H1839" s="4"/>
      <c r="I1839" s="4"/>
      <c r="J1839" s="17"/>
      <c r="K1839" s="17"/>
      <c r="L1839" s="18"/>
      <c r="M1839" s="19"/>
      <c r="N1839" s="20"/>
      <c r="O1839" s="5"/>
      <c r="P1839" s="5"/>
      <c r="Q1839" s="5"/>
      <c r="R1839" s="5"/>
      <c r="S1839" s="5"/>
      <c r="T1839" s="5"/>
      <c r="U1839" s="5"/>
      <c r="V1839" s="5"/>
    </row>
    <row r="1840" spans="2:22" s="28" customFormat="1" x14ac:dyDescent="0.35">
      <c r="B1840" s="14"/>
      <c r="C1840" s="25"/>
      <c r="D1840" s="16"/>
      <c r="E1840" s="4"/>
      <c r="F1840" s="4"/>
      <c r="G1840" s="4"/>
      <c r="H1840" s="4"/>
      <c r="I1840" s="4"/>
      <c r="J1840" s="17"/>
      <c r="K1840" s="17"/>
      <c r="L1840" s="18"/>
      <c r="M1840" s="19"/>
      <c r="N1840" s="20"/>
      <c r="O1840" s="5"/>
      <c r="P1840" s="5"/>
      <c r="Q1840" s="5"/>
      <c r="R1840" s="5"/>
      <c r="S1840" s="5"/>
      <c r="T1840" s="5"/>
      <c r="U1840" s="5"/>
      <c r="V1840" s="5"/>
    </row>
    <row r="1841" spans="2:22" s="28" customFormat="1" x14ac:dyDescent="0.35">
      <c r="B1841" s="14"/>
      <c r="C1841" s="25"/>
      <c r="D1841" s="16"/>
      <c r="E1841" s="4"/>
      <c r="F1841" s="4"/>
      <c r="G1841" s="4"/>
      <c r="H1841" s="4"/>
      <c r="I1841" s="4"/>
      <c r="J1841" s="17"/>
      <c r="K1841" s="17"/>
      <c r="L1841" s="18"/>
      <c r="M1841" s="19"/>
      <c r="N1841" s="20"/>
      <c r="O1841" s="5"/>
      <c r="P1841" s="5"/>
      <c r="Q1841" s="5"/>
      <c r="R1841" s="5"/>
      <c r="S1841" s="5"/>
      <c r="T1841" s="5"/>
      <c r="U1841" s="5"/>
      <c r="V1841" s="5"/>
    </row>
    <row r="1842" spans="2:22" s="28" customFormat="1" x14ac:dyDescent="0.35">
      <c r="B1842" s="14"/>
      <c r="C1842" s="25" t="s">
        <v>607</v>
      </c>
      <c r="D1842" s="16" t="s">
        <v>57</v>
      </c>
      <c r="E1842" s="4"/>
      <c r="F1842" s="4"/>
      <c r="G1842" s="4"/>
      <c r="H1842" s="4"/>
      <c r="I1842" s="4"/>
      <c r="J1842" s="17"/>
      <c r="K1842" s="17"/>
      <c r="L1842" s="18"/>
      <c r="M1842" s="19"/>
      <c r="N1842" s="20"/>
      <c r="O1842" s="5"/>
      <c r="P1842" s="5"/>
      <c r="Q1842" s="5"/>
      <c r="R1842" s="5"/>
      <c r="S1842" s="5"/>
      <c r="T1842" s="5"/>
      <c r="U1842" s="5"/>
      <c r="V1842" s="5"/>
    </row>
    <row r="1843" spans="2:22" s="28" customFormat="1" x14ac:dyDescent="0.35">
      <c r="B1843" s="14"/>
      <c r="C1843" s="25"/>
      <c r="D1843" s="16"/>
      <c r="E1843" s="4"/>
      <c r="F1843" s="4"/>
      <c r="G1843" s="4"/>
      <c r="H1843" s="4"/>
      <c r="I1843" s="4"/>
      <c r="J1843" s="17"/>
      <c r="K1843" s="17"/>
      <c r="L1843" s="18"/>
      <c r="M1843" s="19"/>
      <c r="N1843" s="20"/>
      <c r="O1843" s="5"/>
      <c r="P1843" s="5"/>
      <c r="Q1843" s="5"/>
      <c r="R1843" s="5"/>
      <c r="S1843" s="5"/>
      <c r="T1843" s="5"/>
      <c r="U1843" s="5"/>
      <c r="V1843" s="5"/>
    </row>
    <row r="1844" spans="2:22" s="28" customFormat="1" ht="35" x14ac:dyDescent="0.35">
      <c r="B1844" s="14"/>
      <c r="C1844" s="25" t="s">
        <v>619</v>
      </c>
      <c r="D1844" s="16" t="s">
        <v>57</v>
      </c>
      <c r="E1844" s="4">
        <v>0</v>
      </c>
      <c r="F1844" s="4"/>
      <c r="G1844" s="4"/>
      <c r="H1844" s="4"/>
      <c r="I1844" s="4"/>
      <c r="J1844" s="17"/>
      <c r="K1844" s="17"/>
      <c r="L1844" s="18"/>
      <c r="M1844" s="19"/>
      <c r="N1844" s="20"/>
      <c r="O1844" s="5"/>
      <c r="P1844" s="5"/>
      <c r="Q1844" s="5"/>
      <c r="R1844" s="5"/>
      <c r="S1844" s="5"/>
      <c r="T1844" s="5"/>
      <c r="U1844" s="5"/>
      <c r="V1844" s="5"/>
    </row>
    <row r="1845" spans="2:22" s="28" customFormat="1" x14ac:dyDescent="0.35">
      <c r="B1845" s="14"/>
      <c r="C1845" s="25"/>
      <c r="D1845" s="16"/>
      <c r="E1845" s="4"/>
      <c r="F1845" s="4"/>
      <c r="G1845" s="4"/>
      <c r="H1845" s="4"/>
      <c r="I1845" s="4"/>
      <c r="J1845" s="17"/>
      <c r="K1845" s="17"/>
      <c r="L1845" s="18"/>
      <c r="M1845" s="19"/>
      <c r="N1845" s="20"/>
      <c r="O1845" s="5"/>
      <c r="P1845" s="5"/>
      <c r="Q1845" s="5"/>
      <c r="R1845" s="5"/>
      <c r="S1845" s="5"/>
      <c r="T1845" s="5"/>
      <c r="U1845" s="5"/>
      <c r="V1845" s="5"/>
    </row>
    <row r="1846" spans="2:22" s="28" customFormat="1" x14ac:dyDescent="0.35">
      <c r="B1846" s="14"/>
      <c r="C1846" s="25"/>
      <c r="D1846" s="16"/>
      <c r="E1846" s="4"/>
      <c r="F1846" s="4"/>
      <c r="G1846" s="4"/>
      <c r="H1846" s="4"/>
      <c r="I1846" s="4"/>
      <c r="J1846" s="17"/>
      <c r="K1846" s="17"/>
      <c r="L1846" s="18"/>
      <c r="M1846" s="19"/>
      <c r="N1846" s="20"/>
      <c r="O1846" s="5"/>
      <c r="P1846" s="5"/>
      <c r="Q1846" s="5"/>
      <c r="R1846" s="5"/>
      <c r="S1846" s="5"/>
      <c r="T1846" s="5"/>
      <c r="U1846" s="5"/>
      <c r="V1846" s="5"/>
    </row>
    <row r="1847" spans="2:22" s="28" customFormat="1" ht="52.5" x14ac:dyDescent="0.35">
      <c r="B1847" s="14"/>
      <c r="C1847" s="25" t="s">
        <v>620</v>
      </c>
      <c r="D1847" s="16"/>
      <c r="E1847" s="4"/>
      <c r="F1847" s="4"/>
      <c r="G1847" s="4"/>
      <c r="H1847" s="4"/>
      <c r="I1847" s="4"/>
      <c r="J1847" s="17"/>
      <c r="K1847" s="17"/>
      <c r="L1847" s="18"/>
      <c r="M1847" s="19"/>
      <c r="N1847" s="20"/>
      <c r="O1847" s="5"/>
      <c r="P1847" s="5"/>
      <c r="Q1847" s="5"/>
      <c r="R1847" s="5"/>
      <c r="S1847" s="5"/>
      <c r="T1847" s="5"/>
      <c r="U1847" s="5"/>
      <c r="V1847" s="5"/>
    </row>
    <row r="1848" spans="2:22" s="28" customFormat="1" x14ac:dyDescent="0.35">
      <c r="B1848" s="14"/>
      <c r="C1848" s="25"/>
      <c r="D1848" s="16"/>
      <c r="E1848" s="4"/>
      <c r="F1848" s="4"/>
      <c r="G1848" s="4"/>
      <c r="H1848" s="4"/>
      <c r="I1848" s="4"/>
      <c r="J1848" s="17"/>
      <c r="K1848" s="17"/>
      <c r="L1848" s="18"/>
      <c r="M1848" s="19"/>
      <c r="N1848" s="20"/>
      <c r="O1848" s="5"/>
      <c r="P1848" s="5"/>
      <c r="Q1848" s="5"/>
      <c r="R1848" s="5"/>
      <c r="S1848" s="5"/>
      <c r="T1848" s="5"/>
      <c r="U1848" s="5"/>
      <c r="V1848" s="5"/>
    </row>
    <row r="1849" spans="2:22" s="28" customFormat="1" x14ac:dyDescent="0.35">
      <c r="B1849" s="14"/>
      <c r="C1849" s="25" t="s">
        <v>607</v>
      </c>
      <c r="D1849" s="16" t="s">
        <v>57</v>
      </c>
      <c r="E1849" s="4"/>
      <c r="F1849" s="4"/>
      <c r="G1849" s="4"/>
      <c r="H1849" s="4"/>
      <c r="I1849" s="4"/>
      <c r="J1849" s="17"/>
      <c r="K1849" s="17"/>
      <c r="L1849" s="18"/>
      <c r="M1849" s="19"/>
      <c r="N1849" s="20"/>
      <c r="O1849" s="5"/>
      <c r="P1849" s="5"/>
      <c r="Q1849" s="5"/>
      <c r="R1849" s="5"/>
      <c r="S1849" s="5"/>
      <c r="T1849" s="5"/>
      <c r="U1849" s="5"/>
      <c r="V1849" s="5"/>
    </row>
    <row r="1850" spans="2:22" s="28" customFormat="1" x14ac:dyDescent="0.35">
      <c r="B1850" s="14"/>
      <c r="C1850" s="25"/>
      <c r="D1850" s="16"/>
      <c r="E1850" s="4"/>
      <c r="F1850" s="4"/>
      <c r="G1850" s="4"/>
      <c r="H1850" s="4"/>
      <c r="I1850" s="4"/>
      <c r="J1850" s="17"/>
      <c r="K1850" s="17"/>
      <c r="L1850" s="18"/>
      <c r="M1850" s="19"/>
      <c r="N1850" s="20"/>
      <c r="O1850" s="5"/>
      <c r="P1850" s="5"/>
      <c r="Q1850" s="5"/>
      <c r="R1850" s="5"/>
      <c r="S1850" s="5"/>
      <c r="T1850" s="5"/>
      <c r="U1850" s="5"/>
      <c r="V1850" s="5"/>
    </row>
    <row r="1851" spans="2:22" s="28" customFormat="1" x14ac:dyDescent="0.35">
      <c r="B1851" s="14"/>
      <c r="C1851" s="25" t="s">
        <v>621</v>
      </c>
      <c r="D1851" s="16"/>
      <c r="E1851" s="4">
        <v>0</v>
      </c>
      <c r="F1851" s="4"/>
      <c r="G1851" s="4"/>
      <c r="H1851" s="4"/>
      <c r="I1851" s="4"/>
      <c r="J1851" s="17"/>
      <c r="K1851" s="17"/>
      <c r="L1851" s="18"/>
      <c r="M1851" s="19"/>
      <c r="N1851" s="20"/>
      <c r="O1851" s="5"/>
      <c r="P1851" s="5"/>
      <c r="Q1851" s="5"/>
      <c r="R1851" s="5"/>
      <c r="S1851" s="5"/>
      <c r="T1851" s="5"/>
      <c r="U1851" s="5"/>
      <c r="V1851" s="5"/>
    </row>
    <row r="1852" spans="2:22" s="28" customFormat="1" ht="18" customHeight="1" x14ac:dyDescent="0.35">
      <c r="B1852" s="14"/>
      <c r="C1852" s="25" t="s">
        <v>622</v>
      </c>
      <c r="D1852" s="16"/>
      <c r="E1852" s="4"/>
      <c r="F1852" s="4"/>
      <c r="G1852" s="4"/>
      <c r="H1852" s="4"/>
      <c r="I1852" s="4"/>
      <c r="J1852" s="17"/>
      <c r="K1852" s="17"/>
      <c r="L1852" s="18"/>
      <c r="M1852" s="19"/>
      <c r="N1852" s="20"/>
      <c r="O1852" s="5"/>
      <c r="P1852" s="5"/>
      <c r="Q1852" s="5"/>
      <c r="R1852" s="5"/>
      <c r="S1852" s="5"/>
      <c r="T1852" s="5"/>
      <c r="U1852" s="5"/>
      <c r="V1852" s="5"/>
    </row>
    <row r="1853" spans="2:22" s="28" customFormat="1" x14ac:dyDescent="0.35">
      <c r="B1853" s="14"/>
      <c r="C1853" s="25"/>
      <c r="D1853" s="16"/>
      <c r="E1853" s="4"/>
      <c r="F1853" s="4"/>
      <c r="G1853" s="4"/>
      <c r="H1853" s="4"/>
      <c r="I1853" s="4"/>
      <c r="J1853" s="17"/>
      <c r="K1853" s="17"/>
      <c r="L1853" s="18"/>
      <c r="M1853" s="19"/>
      <c r="N1853" s="20"/>
      <c r="O1853" s="5"/>
      <c r="P1853" s="5"/>
      <c r="Q1853" s="5"/>
      <c r="R1853" s="5"/>
      <c r="S1853" s="5"/>
      <c r="T1853" s="5"/>
      <c r="U1853" s="5"/>
      <c r="V1853" s="5"/>
    </row>
    <row r="1854" spans="2:22" s="28" customFormat="1" ht="52.5" x14ac:dyDescent="0.35">
      <c r="B1854" s="14"/>
      <c r="C1854" s="25" t="s">
        <v>623</v>
      </c>
      <c r="D1854" s="16"/>
      <c r="E1854" s="4"/>
      <c r="F1854" s="4"/>
      <c r="G1854" s="4"/>
      <c r="H1854" s="4"/>
      <c r="I1854" s="4"/>
      <c r="J1854" s="17"/>
      <c r="K1854" s="17"/>
      <c r="L1854" s="18"/>
      <c r="M1854" s="19"/>
      <c r="N1854" s="20"/>
      <c r="O1854" s="5"/>
      <c r="P1854" s="5"/>
      <c r="Q1854" s="5"/>
      <c r="R1854" s="5"/>
      <c r="S1854" s="5"/>
      <c r="T1854" s="5"/>
      <c r="U1854" s="5"/>
      <c r="V1854" s="5"/>
    </row>
    <row r="1855" spans="2:22" s="28" customFormat="1" x14ac:dyDescent="0.35">
      <c r="B1855" s="14"/>
      <c r="C1855" s="25"/>
      <c r="D1855" s="16"/>
      <c r="E1855" s="4"/>
      <c r="F1855" s="4"/>
      <c r="G1855" s="4"/>
      <c r="H1855" s="4"/>
      <c r="I1855" s="4"/>
      <c r="J1855" s="17"/>
      <c r="K1855" s="17"/>
      <c r="L1855" s="18"/>
      <c r="M1855" s="19"/>
      <c r="N1855" s="20"/>
      <c r="O1855" s="5"/>
      <c r="P1855" s="5"/>
      <c r="Q1855" s="5"/>
      <c r="R1855" s="5"/>
      <c r="S1855" s="5"/>
      <c r="T1855" s="5"/>
      <c r="U1855" s="5"/>
      <c r="V1855" s="5"/>
    </row>
    <row r="1856" spans="2:22" s="28" customFormat="1" x14ac:dyDescent="0.35">
      <c r="B1856" s="14"/>
      <c r="C1856" s="25" t="s">
        <v>607</v>
      </c>
      <c r="D1856" s="16" t="s">
        <v>57</v>
      </c>
      <c r="E1856" s="4"/>
      <c r="F1856" s="4"/>
      <c r="G1856" s="4"/>
      <c r="H1856" s="4"/>
      <c r="I1856" s="4"/>
      <c r="J1856" s="17"/>
      <c r="K1856" s="17"/>
      <c r="L1856" s="18"/>
      <c r="M1856" s="19"/>
      <c r="N1856" s="20"/>
      <c r="O1856" s="5"/>
      <c r="P1856" s="5"/>
      <c r="Q1856" s="5"/>
      <c r="R1856" s="5"/>
      <c r="S1856" s="5"/>
      <c r="T1856" s="5"/>
      <c r="U1856" s="5"/>
      <c r="V1856" s="5"/>
    </row>
    <row r="1857" spans="2:22" s="28" customFormat="1" x14ac:dyDescent="0.35">
      <c r="B1857" s="14"/>
      <c r="C1857" s="25"/>
      <c r="D1857" s="16"/>
      <c r="E1857" s="4"/>
      <c r="F1857" s="4"/>
      <c r="G1857" s="4"/>
      <c r="H1857" s="4"/>
      <c r="I1857" s="4"/>
      <c r="J1857" s="17"/>
      <c r="K1857" s="17"/>
      <c r="L1857" s="18"/>
      <c r="M1857" s="19"/>
      <c r="N1857" s="20"/>
      <c r="O1857" s="5"/>
      <c r="P1857" s="5"/>
      <c r="Q1857" s="5"/>
      <c r="R1857" s="5"/>
      <c r="S1857" s="5"/>
      <c r="T1857" s="5"/>
      <c r="U1857" s="5"/>
      <c r="V1857" s="5"/>
    </row>
    <row r="1858" spans="2:22" s="28" customFormat="1" ht="35" x14ac:dyDescent="0.35">
      <c r="B1858" s="14"/>
      <c r="C1858" s="25" t="s">
        <v>624</v>
      </c>
      <c r="D1858" s="16"/>
      <c r="E1858" s="4">
        <v>0</v>
      </c>
      <c r="F1858" s="4"/>
      <c r="G1858" s="4"/>
      <c r="H1858" s="4"/>
      <c r="I1858" s="4"/>
      <c r="J1858" s="17"/>
      <c r="K1858" s="17"/>
      <c r="L1858" s="18"/>
      <c r="M1858" s="19"/>
      <c r="N1858" s="20"/>
      <c r="O1858" s="5"/>
      <c r="P1858" s="5"/>
      <c r="Q1858" s="5"/>
      <c r="R1858" s="5"/>
      <c r="S1858" s="5"/>
      <c r="T1858" s="5"/>
      <c r="U1858" s="5"/>
      <c r="V1858" s="5"/>
    </row>
    <row r="1859" spans="2:22" s="28" customFormat="1" x14ac:dyDescent="0.35">
      <c r="B1859" s="14"/>
      <c r="C1859" s="25"/>
      <c r="D1859" s="16"/>
      <c r="E1859" s="4"/>
      <c r="F1859" s="4"/>
      <c r="G1859" s="4"/>
      <c r="H1859" s="4"/>
      <c r="I1859" s="4"/>
      <c r="J1859" s="17"/>
      <c r="K1859" s="17"/>
      <c r="L1859" s="18"/>
      <c r="M1859" s="19"/>
      <c r="N1859" s="20"/>
      <c r="O1859" s="5"/>
      <c r="P1859" s="5"/>
      <c r="Q1859" s="5"/>
      <c r="R1859" s="5"/>
      <c r="S1859" s="5"/>
      <c r="T1859" s="5"/>
      <c r="U1859" s="5"/>
      <c r="V1859" s="5"/>
    </row>
    <row r="1860" spans="2:22" s="28" customFormat="1" ht="70" x14ac:dyDescent="0.35">
      <c r="B1860" s="14"/>
      <c r="C1860" s="25" t="s">
        <v>625</v>
      </c>
      <c r="D1860" s="16"/>
      <c r="E1860" s="4"/>
      <c r="F1860" s="4"/>
      <c r="G1860" s="4"/>
      <c r="H1860" s="4"/>
      <c r="I1860" s="4"/>
      <c r="J1860" s="17"/>
      <c r="K1860" s="17"/>
      <c r="L1860" s="18"/>
      <c r="M1860" s="19"/>
      <c r="N1860" s="20"/>
      <c r="O1860" s="5"/>
      <c r="P1860" s="5"/>
      <c r="Q1860" s="5"/>
      <c r="R1860" s="5"/>
      <c r="S1860" s="5"/>
      <c r="T1860" s="5"/>
      <c r="U1860" s="5"/>
      <c r="V1860" s="5"/>
    </row>
    <row r="1861" spans="2:22" s="28" customFormat="1" x14ac:dyDescent="0.35">
      <c r="B1861" s="14"/>
      <c r="C1861" s="25"/>
      <c r="D1861" s="16"/>
      <c r="E1861" s="4"/>
      <c r="F1861" s="4"/>
      <c r="G1861" s="4"/>
      <c r="H1861" s="4"/>
      <c r="I1861" s="4"/>
      <c r="J1861" s="17"/>
      <c r="K1861" s="17"/>
      <c r="L1861" s="18"/>
      <c r="M1861" s="19"/>
      <c r="N1861" s="20"/>
      <c r="O1861" s="5"/>
      <c r="P1861" s="5"/>
      <c r="Q1861" s="5"/>
      <c r="R1861" s="5"/>
      <c r="S1861" s="5"/>
      <c r="T1861" s="5"/>
      <c r="U1861" s="5"/>
      <c r="V1861" s="5"/>
    </row>
    <row r="1862" spans="2:22" s="28" customFormat="1" x14ac:dyDescent="0.35">
      <c r="B1862" s="14"/>
      <c r="C1862" s="25" t="s">
        <v>607</v>
      </c>
      <c r="D1862" s="16"/>
      <c r="E1862" s="4"/>
      <c r="F1862" s="4"/>
      <c r="G1862" s="4"/>
      <c r="H1862" s="4"/>
      <c r="I1862" s="4"/>
      <c r="J1862" s="17"/>
      <c r="K1862" s="17"/>
      <c r="L1862" s="18"/>
      <c r="M1862" s="19"/>
      <c r="N1862" s="20"/>
      <c r="O1862" s="5"/>
      <c r="P1862" s="5"/>
      <c r="Q1862" s="5"/>
      <c r="R1862" s="5"/>
      <c r="S1862" s="5"/>
      <c r="T1862" s="5"/>
      <c r="U1862" s="5"/>
      <c r="V1862" s="5"/>
    </row>
    <row r="1863" spans="2:22" s="28" customFormat="1" x14ac:dyDescent="0.35">
      <c r="B1863" s="14"/>
      <c r="C1863" s="25"/>
      <c r="D1863" s="16"/>
      <c r="E1863" s="4"/>
      <c r="F1863" s="4"/>
      <c r="G1863" s="4"/>
      <c r="H1863" s="4"/>
      <c r="I1863" s="4"/>
      <c r="J1863" s="17"/>
      <c r="K1863" s="17"/>
      <c r="L1863" s="18"/>
      <c r="M1863" s="19"/>
      <c r="N1863" s="20"/>
      <c r="O1863" s="5"/>
      <c r="P1863" s="5"/>
      <c r="Q1863" s="5"/>
      <c r="R1863" s="5"/>
      <c r="S1863" s="5"/>
      <c r="T1863" s="5"/>
      <c r="U1863" s="5"/>
      <c r="V1863" s="5"/>
    </row>
    <row r="1864" spans="2:22" s="28" customFormat="1" x14ac:dyDescent="0.35">
      <c r="B1864" s="14"/>
      <c r="C1864" s="25"/>
      <c r="D1864" s="16"/>
      <c r="E1864" s="4"/>
      <c r="F1864" s="4"/>
      <c r="G1864" s="4"/>
      <c r="H1864" s="4"/>
      <c r="I1864" s="4"/>
      <c r="J1864" s="17"/>
      <c r="K1864" s="17"/>
      <c r="L1864" s="18"/>
      <c r="M1864" s="19"/>
      <c r="N1864" s="20"/>
      <c r="O1864" s="5"/>
      <c r="P1864" s="5"/>
      <c r="Q1864" s="5"/>
      <c r="R1864" s="5"/>
      <c r="S1864" s="5"/>
      <c r="T1864" s="5"/>
      <c r="U1864" s="5"/>
      <c r="V1864" s="5"/>
    </row>
    <row r="1865" spans="2:22" s="28" customFormat="1" x14ac:dyDescent="0.35">
      <c r="B1865" s="14"/>
      <c r="C1865" s="25"/>
      <c r="D1865" s="16"/>
      <c r="E1865" s="4"/>
      <c r="F1865" s="4"/>
      <c r="G1865" s="4"/>
      <c r="H1865" s="4"/>
      <c r="I1865" s="4"/>
      <c r="J1865" s="17"/>
      <c r="K1865" s="17"/>
      <c r="L1865" s="18"/>
      <c r="M1865" s="19"/>
      <c r="N1865" s="20"/>
      <c r="O1865" s="5"/>
      <c r="P1865" s="5"/>
      <c r="Q1865" s="5"/>
      <c r="R1865" s="5"/>
      <c r="S1865" s="5"/>
      <c r="T1865" s="5"/>
      <c r="U1865" s="5"/>
      <c r="V1865" s="5"/>
    </row>
    <row r="1866" spans="2:22" s="28" customFormat="1" x14ac:dyDescent="0.35">
      <c r="B1866" s="14"/>
      <c r="C1866" s="25"/>
      <c r="D1866" s="16"/>
      <c r="E1866" s="4"/>
      <c r="F1866" s="4"/>
      <c r="G1866" s="4"/>
      <c r="H1866" s="4"/>
      <c r="I1866" s="4"/>
      <c r="J1866" s="17"/>
      <c r="K1866" s="17"/>
      <c r="L1866" s="18"/>
      <c r="M1866" s="19"/>
      <c r="N1866" s="20"/>
      <c r="O1866" s="5"/>
      <c r="P1866" s="5"/>
      <c r="Q1866" s="5"/>
      <c r="R1866" s="5"/>
      <c r="S1866" s="5"/>
      <c r="T1866" s="5"/>
      <c r="U1866" s="5"/>
      <c r="V1866" s="5"/>
    </row>
    <row r="1867" spans="2:22" s="28" customFormat="1" x14ac:dyDescent="0.35">
      <c r="B1867" s="14"/>
      <c r="C1867" s="25"/>
      <c r="D1867" s="16"/>
      <c r="E1867" s="4"/>
      <c r="F1867" s="4"/>
      <c r="G1867" s="4"/>
      <c r="H1867" s="4"/>
      <c r="I1867" s="4"/>
      <c r="J1867" s="17"/>
      <c r="K1867" s="17"/>
      <c r="L1867" s="18"/>
      <c r="M1867" s="19"/>
      <c r="N1867" s="20"/>
      <c r="O1867" s="5"/>
      <c r="P1867" s="5"/>
      <c r="Q1867" s="5"/>
      <c r="R1867" s="5"/>
      <c r="S1867" s="5"/>
      <c r="T1867" s="5"/>
      <c r="U1867" s="5"/>
      <c r="V1867" s="5"/>
    </row>
    <row r="1868" spans="2:22" s="28" customFormat="1" x14ac:dyDescent="0.35">
      <c r="B1868" s="14"/>
      <c r="C1868" s="25"/>
      <c r="D1868" s="16"/>
      <c r="E1868" s="4"/>
      <c r="F1868" s="4"/>
      <c r="G1868" s="4"/>
      <c r="H1868" s="4"/>
      <c r="I1868" s="4"/>
      <c r="J1868" s="17"/>
      <c r="K1868" s="17"/>
      <c r="L1868" s="18"/>
      <c r="M1868" s="19"/>
      <c r="N1868" s="20"/>
      <c r="O1868" s="5"/>
      <c r="P1868" s="5"/>
      <c r="Q1868" s="5"/>
      <c r="R1868" s="5"/>
      <c r="S1868" s="5"/>
      <c r="T1868" s="5"/>
      <c r="U1868" s="5"/>
      <c r="V1868" s="5"/>
    </row>
    <row r="1869" spans="2:22" s="28" customFormat="1" x14ac:dyDescent="0.35">
      <c r="B1869" s="14"/>
      <c r="C1869" s="25"/>
      <c r="D1869" s="16"/>
      <c r="E1869" s="4"/>
      <c r="F1869" s="4"/>
      <c r="G1869" s="4"/>
      <c r="H1869" s="4"/>
      <c r="I1869" s="4"/>
      <c r="J1869" s="17"/>
      <c r="K1869" s="17"/>
      <c r="L1869" s="18"/>
      <c r="M1869" s="19"/>
      <c r="N1869" s="20"/>
      <c r="O1869" s="5"/>
      <c r="P1869" s="5"/>
      <c r="Q1869" s="5"/>
      <c r="R1869" s="5"/>
      <c r="S1869" s="5"/>
      <c r="T1869" s="5"/>
      <c r="U1869" s="5"/>
      <c r="V1869" s="5"/>
    </row>
    <row r="1870" spans="2:22" s="39" customFormat="1" ht="39.75" customHeight="1" thickBot="1" x14ac:dyDescent="0.45">
      <c r="B1870" s="30"/>
      <c r="C1870" s="31"/>
      <c r="D1870" s="32"/>
      <c r="E1870" s="33"/>
      <c r="F1870" s="33"/>
      <c r="G1870" s="33"/>
      <c r="H1870" s="33"/>
      <c r="I1870" s="33"/>
      <c r="J1870" s="34"/>
      <c r="K1870" s="35"/>
      <c r="L1870" s="36" t="s">
        <v>34</v>
      </c>
      <c r="M1870" s="37"/>
      <c r="N1870" s="38"/>
      <c r="P1870" s="40"/>
    </row>
    <row r="1871" spans="2:22" s="40" customFormat="1" ht="17.25" customHeight="1" thickTop="1" x14ac:dyDescent="0.35">
      <c r="B1871" s="41"/>
      <c r="C1871" s="42"/>
      <c r="D1871" s="43"/>
      <c r="E1871" s="44"/>
      <c r="F1871" s="44"/>
      <c r="G1871" s="44"/>
      <c r="H1871" s="44"/>
      <c r="I1871" s="44"/>
      <c r="J1871" s="45" t="s">
        <v>35</v>
      </c>
      <c r="K1871" s="35"/>
      <c r="L1871" s="46"/>
      <c r="M1871" s="47"/>
      <c r="N1871" s="48"/>
      <c r="O1871" s="39"/>
      <c r="P1871" s="39"/>
    </row>
    <row r="1872" spans="2:22" s="40" customFormat="1" ht="17.25" customHeight="1" x14ac:dyDescent="0.35">
      <c r="B1872" s="49"/>
      <c r="C1872" s="50" t="s">
        <v>36</v>
      </c>
      <c r="D1872" s="51"/>
      <c r="J1872" s="52"/>
      <c r="K1872" s="50"/>
      <c r="L1872" s="53"/>
      <c r="M1872" s="53"/>
      <c r="N1872" s="48"/>
      <c r="O1872" s="39"/>
      <c r="P1872" s="39"/>
    </row>
    <row r="1873" spans="2:22" s="39" customFormat="1" ht="17.25" customHeight="1" x14ac:dyDescent="0.35">
      <c r="B1873" s="54"/>
      <c r="C1873" s="50" t="s">
        <v>37</v>
      </c>
      <c r="D1873" s="55"/>
      <c r="J1873" s="56"/>
      <c r="K1873" s="50"/>
      <c r="L1873" s="53"/>
      <c r="M1873" s="57"/>
    </row>
    <row r="1874" spans="2:22" s="39" customFormat="1" ht="17.25" customHeight="1" x14ac:dyDescent="0.4">
      <c r="B1874" s="54"/>
      <c r="C1874" s="50" t="s">
        <v>38</v>
      </c>
      <c r="D1874" s="55"/>
      <c r="J1874" s="52"/>
      <c r="K1874" s="58"/>
      <c r="L1874" s="59"/>
      <c r="M1874" s="57"/>
      <c r="N1874" s="48"/>
    </row>
    <row r="1875" spans="2:22" s="39" customFormat="1" ht="17.25" customHeight="1" x14ac:dyDescent="0.35">
      <c r="B1875" s="54"/>
      <c r="C1875" s="50" t="str">
        <f>+C1816</f>
        <v xml:space="preserve">Dlamvuzo High School </v>
      </c>
      <c r="D1875" s="55"/>
      <c r="J1875" s="60" t="s">
        <v>39</v>
      </c>
      <c r="K1875" s="50"/>
      <c r="L1875" s="53"/>
      <c r="M1875" s="57"/>
      <c r="N1875" s="48"/>
    </row>
    <row r="1876" spans="2:22" s="39" customFormat="1" ht="17.25" customHeight="1" x14ac:dyDescent="0.35">
      <c r="B1876" s="54"/>
      <c r="C1876" s="61" t="s">
        <v>626</v>
      </c>
      <c r="D1876" s="55"/>
      <c r="J1876" s="56" t="s">
        <v>41</v>
      </c>
      <c r="K1876" s="50"/>
      <c r="L1876" s="53"/>
      <c r="M1876" s="57"/>
      <c r="N1876" s="48"/>
    </row>
    <row r="1877" spans="2:22" ht="18" x14ac:dyDescent="0.4">
      <c r="K1877" s="6" t="s">
        <v>0</v>
      </c>
      <c r="N1877" s="5"/>
    </row>
    <row r="1878" spans="2:22" ht="18" x14ac:dyDescent="0.4">
      <c r="K1878" s="6" t="s">
        <v>1157</v>
      </c>
      <c r="N1878" s="5"/>
    </row>
    <row r="1879" spans="2:22" ht="18" x14ac:dyDescent="0.4">
      <c r="K1879" s="6" t="str">
        <f>+K1820</f>
        <v>DLAMVUZO HIGH SCHOOL</v>
      </c>
      <c r="N1879" s="5"/>
    </row>
    <row r="1880" spans="2:22" s="7" customFormat="1" ht="18" x14ac:dyDescent="0.4">
      <c r="B1880" s="8"/>
      <c r="C1880" s="9"/>
      <c r="D1880" s="10"/>
      <c r="E1880" s="11"/>
      <c r="F1880" s="11"/>
      <c r="G1880" s="11"/>
      <c r="H1880" s="11"/>
      <c r="I1880" s="11"/>
      <c r="J1880" s="12"/>
      <c r="K1880" s="12"/>
      <c r="L1880" s="11"/>
      <c r="M1880" s="11"/>
      <c r="N1880" s="5"/>
      <c r="O1880" s="5"/>
      <c r="P1880" s="5"/>
      <c r="Q1880" s="5"/>
      <c r="R1880" s="5"/>
      <c r="S1880" s="5"/>
      <c r="T1880" s="5"/>
      <c r="U1880" s="5"/>
      <c r="V1880" s="5"/>
    </row>
    <row r="1881" spans="2:22" s="7" customFormat="1" ht="18" x14ac:dyDescent="0.4">
      <c r="B1881" s="8" t="s">
        <v>2</v>
      </c>
      <c r="D1881" s="10" t="s">
        <v>3</v>
      </c>
      <c r="E1881" s="11" t="s">
        <v>4</v>
      </c>
      <c r="F1881" s="11" t="s">
        <v>4</v>
      </c>
      <c r="G1881" s="11" t="s">
        <v>4</v>
      </c>
      <c r="H1881" s="11" t="s">
        <v>4</v>
      </c>
      <c r="I1881" s="11" t="s">
        <v>4</v>
      </c>
      <c r="J1881" s="12"/>
      <c r="K1881" s="8" t="s">
        <v>5</v>
      </c>
      <c r="L1881" s="13" t="s">
        <v>6</v>
      </c>
      <c r="M1881" s="13" t="s">
        <v>7</v>
      </c>
      <c r="N1881" s="5"/>
      <c r="O1881" s="5"/>
      <c r="P1881" s="5"/>
      <c r="Q1881" s="5"/>
      <c r="R1881" s="5"/>
      <c r="S1881" s="5"/>
      <c r="T1881" s="5"/>
      <c r="U1881" s="5"/>
      <c r="V1881" s="5"/>
    </row>
    <row r="1882" spans="2:22" s="28" customFormat="1" ht="18" x14ac:dyDescent="0.4">
      <c r="B1882" s="14"/>
      <c r="C1882" s="24" t="s">
        <v>627</v>
      </c>
      <c r="D1882" s="16"/>
      <c r="E1882" s="4">
        <v>0</v>
      </c>
      <c r="F1882" s="4"/>
      <c r="G1882" s="4"/>
      <c r="H1882" s="4"/>
      <c r="I1882" s="4"/>
      <c r="J1882" s="17"/>
      <c r="K1882" s="17"/>
      <c r="L1882" s="18"/>
      <c r="M1882" s="19"/>
      <c r="N1882" s="20"/>
      <c r="O1882" s="5"/>
      <c r="P1882" s="5"/>
      <c r="Q1882" s="5"/>
      <c r="R1882" s="5"/>
      <c r="S1882" s="5"/>
      <c r="T1882" s="5"/>
      <c r="U1882" s="5"/>
      <c r="V1882" s="5"/>
    </row>
    <row r="1883" spans="2:22" x14ac:dyDescent="0.35">
      <c r="B1883" s="14"/>
      <c r="C1883" s="25"/>
      <c r="D1883" s="16"/>
      <c r="J1883" s="17"/>
      <c r="K1883" s="17"/>
      <c r="L1883" s="18"/>
      <c r="M1883" s="19"/>
    </row>
    <row r="1884" spans="2:22" x14ac:dyDescent="0.35">
      <c r="B1884" s="14"/>
      <c r="C1884" s="25" t="s">
        <v>628</v>
      </c>
      <c r="D1884" s="16"/>
      <c r="J1884" s="17"/>
      <c r="K1884" s="17"/>
      <c r="L1884" s="18"/>
      <c r="M1884" s="19"/>
    </row>
    <row r="1885" spans="2:22" ht="199.5" customHeight="1" x14ac:dyDescent="0.35">
      <c r="B1885" s="14"/>
      <c r="C1885" s="25" t="s">
        <v>629</v>
      </c>
      <c r="D1885" s="16"/>
      <c r="J1885" s="17"/>
      <c r="K1885" s="17"/>
      <c r="L1885" s="18"/>
      <c r="M1885" s="19"/>
    </row>
    <row r="1886" spans="2:22" x14ac:dyDescent="0.35">
      <c r="B1886" s="14"/>
      <c r="C1886" s="25"/>
      <c r="D1886" s="16"/>
      <c r="J1886" s="17"/>
      <c r="K1886" s="17"/>
      <c r="L1886" s="18"/>
      <c r="M1886" s="19"/>
    </row>
    <row r="1887" spans="2:22" ht="18" x14ac:dyDescent="0.4">
      <c r="B1887" s="14"/>
      <c r="C1887" s="74" t="s">
        <v>630</v>
      </c>
      <c r="D1887" s="16"/>
      <c r="J1887" s="17"/>
      <c r="K1887" s="17"/>
      <c r="L1887" s="18"/>
      <c r="M1887" s="19"/>
    </row>
    <row r="1888" spans="2:22" x14ac:dyDescent="0.35">
      <c r="B1888" s="14"/>
      <c r="C1888" s="25"/>
      <c r="D1888" s="16"/>
      <c r="J1888" s="17"/>
      <c r="K1888" s="17"/>
      <c r="L1888" s="18"/>
      <c r="M1888" s="19"/>
    </row>
    <row r="1889" spans="2:22" ht="105" x14ac:dyDescent="0.35">
      <c r="B1889" s="14"/>
      <c r="C1889" s="25" t="s">
        <v>631</v>
      </c>
      <c r="D1889" s="16"/>
      <c r="J1889" s="17"/>
      <c r="K1889" s="17"/>
      <c r="L1889" s="18"/>
      <c r="M1889" s="19"/>
    </row>
    <row r="1890" spans="2:22" x14ac:dyDescent="0.35">
      <c r="B1890" s="14"/>
      <c r="C1890" s="25"/>
      <c r="D1890" s="16"/>
      <c r="J1890" s="17"/>
      <c r="K1890" s="17"/>
      <c r="L1890" s="18"/>
      <c r="M1890" s="19"/>
    </row>
    <row r="1891" spans="2:22" s="28" customFormat="1" x14ac:dyDescent="0.35">
      <c r="B1891" s="14"/>
      <c r="C1891" s="25" t="s">
        <v>607</v>
      </c>
      <c r="D1891" s="16" t="s">
        <v>57</v>
      </c>
      <c r="E1891" s="4"/>
      <c r="F1891" s="4"/>
      <c r="G1891" s="4"/>
      <c r="H1891" s="4"/>
      <c r="I1891" s="4"/>
      <c r="J1891" s="17"/>
      <c r="K1891" s="17"/>
      <c r="L1891" s="18"/>
      <c r="M1891" s="19"/>
      <c r="N1891" s="20"/>
      <c r="O1891" s="5"/>
      <c r="P1891" s="5"/>
      <c r="Q1891" s="5"/>
      <c r="R1891" s="5"/>
      <c r="S1891" s="5"/>
      <c r="T1891" s="5"/>
      <c r="U1891" s="5"/>
      <c r="V1891" s="5"/>
    </row>
    <row r="1892" spans="2:22" s="28" customFormat="1" x14ac:dyDescent="0.35">
      <c r="B1892" s="14"/>
      <c r="C1892" s="25"/>
      <c r="D1892" s="16"/>
      <c r="E1892" s="4"/>
      <c r="F1892" s="4"/>
      <c r="G1892" s="4"/>
      <c r="H1892" s="4"/>
      <c r="I1892" s="4"/>
      <c r="J1892" s="17"/>
      <c r="K1892" s="17"/>
      <c r="L1892" s="18"/>
      <c r="M1892" s="19"/>
      <c r="N1892" s="20"/>
      <c r="O1892" s="5"/>
      <c r="P1892" s="5"/>
      <c r="Q1892" s="5"/>
      <c r="R1892" s="5"/>
      <c r="S1892" s="5"/>
      <c r="T1892" s="5"/>
      <c r="U1892" s="5"/>
      <c r="V1892" s="5"/>
    </row>
    <row r="1893" spans="2:22" s="28" customFormat="1" ht="18" x14ac:dyDescent="0.4">
      <c r="B1893" s="14"/>
      <c r="C1893" s="24" t="s">
        <v>632</v>
      </c>
      <c r="D1893" s="16"/>
      <c r="E1893" s="4">
        <v>0</v>
      </c>
      <c r="F1893" s="4"/>
      <c r="G1893" s="4"/>
      <c r="H1893" s="4"/>
      <c r="I1893" s="4"/>
      <c r="J1893" s="17"/>
      <c r="K1893" s="17"/>
      <c r="L1893" s="18"/>
      <c r="M1893" s="19"/>
      <c r="N1893" s="20"/>
      <c r="O1893" s="5"/>
      <c r="P1893" s="5"/>
      <c r="Q1893" s="5"/>
      <c r="R1893" s="5"/>
      <c r="S1893" s="5"/>
      <c r="T1893" s="5"/>
      <c r="U1893" s="5"/>
      <c r="V1893" s="5"/>
    </row>
    <row r="1894" spans="2:22" s="28" customFormat="1" ht="18" x14ac:dyDescent="0.4">
      <c r="B1894" s="14"/>
      <c r="C1894" s="24"/>
      <c r="D1894" s="16"/>
      <c r="E1894" s="4"/>
      <c r="F1894" s="4"/>
      <c r="G1894" s="4"/>
      <c r="H1894" s="4"/>
      <c r="I1894" s="4"/>
      <c r="J1894" s="17"/>
      <c r="K1894" s="17"/>
      <c r="L1894" s="18"/>
      <c r="M1894" s="19"/>
      <c r="N1894" s="20"/>
      <c r="O1894" s="5"/>
      <c r="P1894" s="5"/>
      <c r="Q1894" s="5"/>
      <c r="R1894" s="5"/>
      <c r="S1894" s="5"/>
      <c r="T1894" s="5"/>
      <c r="U1894" s="5"/>
      <c r="V1894" s="5"/>
    </row>
    <row r="1895" spans="2:22" s="28" customFormat="1" ht="18" x14ac:dyDescent="0.4">
      <c r="B1895" s="14"/>
      <c r="C1895" s="24" t="s">
        <v>633</v>
      </c>
      <c r="D1895" s="16"/>
      <c r="E1895" s="4">
        <v>0</v>
      </c>
      <c r="F1895" s="4"/>
      <c r="G1895" s="4"/>
      <c r="H1895" s="4"/>
      <c r="I1895" s="4"/>
      <c r="J1895" s="17"/>
      <c r="K1895" s="17"/>
      <c r="L1895" s="18"/>
      <c r="M1895" s="19"/>
      <c r="N1895" s="20"/>
      <c r="O1895" s="5"/>
      <c r="P1895" s="5"/>
      <c r="Q1895" s="5"/>
      <c r="R1895" s="5"/>
      <c r="S1895" s="5"/>
      <c r="T1895" s="5"/>
      <c r="U1895" s="5"/>
      <c r="V1895" s="5"/>
    </row>
    <row r="1896" spans="2:22" s="28" customFormat="1" x14ac:dyDescent="0.35">
      <c r="B1896" s="14"/>
      <c r="C1896" s="25"/>
      <c r="D1896" s="16"/>
      <c r="E1896" s="4"/>
      <c r="F1896" s="4"/>
      <c r="G1896" s="4"/>
      <c r="H1896" s="4"/>
      <c r="I1896" s="4"/>
      <c r="J1896" s="17"/>
      <c r="K1896" s="17"/>
      <c r="L1896" s="18"/>
      <c r="M1896" s="19"/>
      <c r="N1896" s="20"/>
      <c r="O1896" s="5"/>
      <c r="P1896" s="5"/>
      <c r="Q1896" s="5"/>
      <c r="R1896" s="5"/>
      <c r="S1896" s="5"/>
      <c r="T1896" s="5"/>
      <c r="U1896" s="5"/>
      <c r="V1896" s="5"/>
    </row>
    <row r="1897" spans="2:22" s="28" customFormat="1" ht="35" x14ac:dyDescent="0.35">
      <c r="B1897" s="14"/>
      <c r="C1897" s="25" t="s">
        <v>634</v>
      </c>
      <c r="D1897" s="16"/>
      <c r="E1897" s="4">
        <v>0</v>
      </c>
      <c r="F1897" s="4"/>
      <c r="G1897" s="4"/>
      <c r="H1897" s="4"/>
      <c r="I1897" s="4"/>
      <c r="J1897" s="17"/>
      <c r="K1897" s="17"/>
      <c r="L1897" s="18"/>
      <c r="M1897" s="19"/>
      <c r="N1897" s="20"/>
      <c r="O1897" s="5"/>
      <c r="P1897" s="5"/>
      <c r="Q1897" s="5"/>
      <c r="R1897" s="5"/>
      <c r="S1897" s="5"/>
      <c r="T1897" s="5"/>
      <c r="U1897" s="5"/>
      <c r="V1897" s="5"/>
    </row>
    <row r="1898" spans="2:22" s="28" customFormat="1" x14ac:dyDescent="0.35">
      <c r="B1898" s="14"/>
      <c r="C1898" s="25" t="s">
        <v>156</v>
      </c>
      <c r="D1898" s="16"/>
      <c r="E1898" s="4"/>
      <c r="F1898" s="4"/>
      <c r="G1898" s="4"/>
      <c r="H1898" s="4"/>
      <c r="I1898" s="4"/>
      <c r="J1898" s="17"/>
      <c r="K1898" s="17"/>
      <c r="L1898" s="18"/>
      <c r="M1898" s="19"/>
      <c r="N1898" s="20"/>
      <c r="O1898" s="5"/>
      <c r="P1898" s="5"/>
      <c r="Q1898" s="5"/>
      <c r="R1898" s="5"/>
      <c r="S1898" s="5"/>
      <c r="T1898" s="5"/>
      <c r="U1898" s="5"/>
      <c r="V1898" s="5"/>
    </row>
    <row r="1899" spans="2:22" s="28" customFormat="1" ht="70" x14ac:dyDescent="0.35">
      <c r="B1899" s="14"/>
      <c r="C1899" s="25" t="s">
        <v>635</v>
      </c>
      <c r="D1899" s="16"/>
      <c r="E1899" s="4">
        <v>0</v>
      </c>
      <c r="F1899" s="4"/>
      <c r="G1899" s="4"/>
      <c r="H1899" s="4"/>
      <c r="I1899" s="4"/>
      <c r="J1899" s="17"/>
      <c r="K1899" s="17"/>
      <c r="L1899" s="18"/>
      <c r="M1899" s="19"/>
      <c r="N1899" s="20"/>
      <c r="O1899" s="5"/>
      <c r="P1899" s="5"/>
      <c r="Q1899" s="5"/>
      <c r="R1899" s="5"/>
      <c r="S1899" s="5"/>
      <c r="T1899" s="5"/>
      <c r="U1899" s="5"/>
      <c r="V1899" s="5"/>
    </row>
    <row r="1900" spans="2:22" s="28" customFormat="1" x14ac:dyDescent="0.35">
      <c r="B1900" s="14"/>
      <c r="C1900" s="25"/>
      <c r="D1900" s="16"/>
      <c r="E1900" s="4"/>
      <c r="F1900" s="4"/>
      <c r="G1900" s="4"/>
      <c r="H1900" s="4"/>
      <c r="I1900" s="4"/>
      <c r="J1900" s="17"/>
      <c r="K1900" s="17"/>
      <c r="L1900" s="18"/>
      <c r="M1900" s="19"/>
      <c r="N1900" s="20"/>
      <c r="O1900" s="5"/>
      <c r="P1900" s="5"/>
      <c r="Q1900" s="5"/>
      <c r="R1900" s="5"/>
      <c r="S1900" s="5"/>
      <c r="T1900" s="5"/>
      <c r="U1900" s="5"/>
      <c r="V1900" s="5"/>
    </row>
    <row r="1901" spans="2:22" s="28" customFormat="1" x14ac:dyDescent="0.35">
      <c r="B1901" s="14"/>
      <c r="C1901" s="25" t="s">
        <v>636</v>
      </c>
      <c r="D1901" s="16"/>
      <c r="E1901" s="4"/>
      <c r="F1901" s="4"/>
      <c r="G1901" s="4"/>
      <c r="H1901" s="4"/>
      <c r="I1901" s="4"/>
      <c r="J1901" s="17"/>
      <c r="K1901" s="17"/>
      <c r="L1901" s="18"/>
      <c r="M1901" s="19"/>
      <c r="N1901" s="20"/>
      <c r="O1901" s="5"/>
      <c r="P1901" s="5"/>
      <c r="Q1901" s="5"/>
      <c r="R1901" s="5"/>
      <c r="S1901" s="5"/>
      <c r="T1901" s="5"/>
      <c r="U1901" s="5"/>
      <c r="V1901" s="5"/>
    </row>
    <row r="1902" spans="2:22" s="28" customFormat="1" x14ac:dyDescent="0.35">
      <c r="B1902" s="14"/>
      <c r="C1902" s="25"/>
      <c r="D1902" s="16"/>
      <c r="E1902" s="4"/>
      <c r="F1902" s="4"/>
      <c r="G1902" s="4"/>
      <c r="H1902" s="4"/>
      <c r="I1902" s="4"/>
      <c r="J1902" s="17"/>
      <c r="K1902" s="17"/>
      <c r="L1902" s="18"/>
      <c r="M1902" s="19"/>
      <c r="N1902" s="20"/>
      <c r="O1902" s="5"/>
      <c r="P1902" s="5"/>
      <c r="Q1902" s="5"/>
      <c r="R1902" s="5"/>
      <c r="S1902" s="5"/>
      <c r="T1902" s="5"/>
      <c r="U1902" s="5"/>
      <c r="V1902" s="5"/>
    </row>
    <row r="1903" spans="2:22" s="28" customFormat="1" ht="52.5" x14ac:dyDescent="0.35">
      <c r="B1903" s="14"/>
      <c r="C1903" s="25" t="s">
        <v>637</v>
      </c>
      <c r="D1903" s="16"/>
      <c r="E1903" s="4">
        <v>0</v>
      </c>
      <c r="F1903" s="4"/>
      <c r="G1903" s="4"/>
      <c r="H1903" s="4"/>
      <c r="I1903" s="4"/>
      <c r="J1903" s="17"/>
      <c r="K1903" s="17"/>
      <c r="L1903" s="18"/>
      <c r="M1903" s="19"/>
      <c r="N1903" s="20"/>
      <c r="O1903" s="5"/>
      <c r="P1903" s="5"/>
      <c r="Q1903" s="5"/>
      <c r="R1903" s="5"/>
      <c r="S1903" s="5"/>
      <c r="T1903" s="5"/>
      <c r="U1903" s="5"/>
      <c r="V1903" s="5"/>
    </row>
    <row r="1904" spans="2:22" s="28" customFormat="1" x14ac:dyDescent="0.35">
      <c r="B1904" s="14"/>
      <c r="C1904" s="25"/>
      <c r="D1904" s="16"/>
      <c r="E1904" s="4"/>
      <c r="F1904" s="4"/>
      <c r="G1904" s="4"/>
      <c r="H1904" s="4"/>
      <c r="I1904" s="4"/>
      <c r="J1904" s="17"/>
      <c r="K1904" s="17"/>
      <c r="L1904" s="18"/>
      <c r="M1904" s="19"/>
      <c r="N1904" s="20"/>
      <c r="O1904" s="5"/>
      <c r="P1904" s="5"/>
      <c r="Q1904" s="5"/>
      <c r="R1904" s="5"/>
      <c r="S1904" s="5"/>
      <c r="T1904" s="5"/>
      <c r="U1904" s="5"/>
      <c r="V1904" s="5"/>
    </row>
    <row r="1905" spans="2:22" s="28" customFormat="1" x14ac:dyDescent="0.35">
      <c r="B1905" s="14"/>
      <c r="C1905" s="25" t="s">
        <v>638</v>
      </c>
      <c r="D1905" s="16"/>
      <c r="E1905" s="4">
        <v>0</v>
      </c>
      <c r="F1905" s="4"/>
      <c r="G1905" s="4"/>
      <c r="H1905" s="4"/>
      <c r="I1905" s="4"/>
      <c r="J1905" s="17"/>
      <c r="K1905" s="17"/>
      <c r="L1905" s="18"/>
      <c r="M1905" s="19"/>
      <c r="N1905" s="20"/>
      <c r="O1905" s="5"/>
      <c r="P1905" s="5"/>
      <c r="Q1905" s="5"/>
      <c r="R1905" s="5"/>
      <c r="S1905" s="5"/>
      <c r="T1905" s="5"/>
      <c r="U1905" s="5"/>
      <c r="V1905" s="5"/>
    </row>
    <row r="1906" spans="2:22" s="28" customFormat="1" x14ac:dyDescent="0.35">
      <c r="B1906" s="14"/>
      <c r="C1906" s="25"/>
      <c r="D1906" s="16"/>
      <c r="E1906" s="4"/>
      <c r="F1906" s="4"/>
      <c r="G1906" s="4"/>
      <c r="H1906" s="4"/>
      <c r="I1906" s="4"/>
      <c r="J1906" s="17"/>
      <c r="K1906" s="17"/>
      <c r="L1906" s="18"/>
      <c r="M1906" s="19"/>
      <c r="N1906" s="20"/>
      <c r="O1906" s="5"/>
      <c r="P1906" s="5"/>
      <c r="Q1906" s="5"/>
      <c r="R1906" s="5"/>
      <c r="S1906" s="5"/>
      <c r="T1906" s="5"/>
      <c r="U1906" s="5"/>
      <c r="V1906" s="5"/>
    </row>
    <row r="1907" spans="2:22" s="28" customFormat="1" x14ac:dyDescent="0.35">
      <c r="B1907" s="14"/>
      <c r="C1907" s="25" t="s">
        <v>639</v>
      </c>
      <c r="D1907" s="16"/>
      <c r="E1907" s="4">
        <v>0</v>
      </c>
      <c r="F1907" s="4"/>
      <c r="G1907" s="4"/>
      <c r="H1907" s="4"/>
      <c r="I1907" s="4"/>
      <c r="J1907" s="17"/>
      <c r="K1907" s="17"/>
      <c r="L1907" s="18"/>
      <c r="M1907" s="19"/>
      <c r="N1907" s="20"/>
      <c r="O1907" s="5"/>
      <c r="P1907" s="5"/>
      <c r="Q1907" s="5"/>
      <c r="R1907" s="5"/>
      <c r="S1907" s="5"/>
      <c r="T1907" s="5"/>
      <c r="U1907" s="5"/>
      <c r="V1907" s="5"/>
    </row>
    <row r="1908" spans="2:22" s="28" customFormat="1" x14ac:dyDescent="0.35">
      <c r="B1908" s="14"/>
      <c r="C1908" s="25"/>
      <c r="D1908" s="16"/>
      <c r="E1908" s="4"/>
      <c r="F1908" s="4"/>
      <c r="G1908" s="4"/>
      <c r="H1908" s="4"/>
      <c r="I1908" s="4"/>
      <c r="J1908" s="17"/>
      <c r="K1908" s="17"/>
      <c r="L1908" s="18"/>
      <c r="M1908" s="19"/>
      <c r="N1908" s="20"/>
      <c r="O1908" s="5"/>
      <c r="P1908" s="5"/>
      <c r="Q1908" s="5"/>
      <c r="R1908" s="5"/>
      <c r="S1908" s="5"/>
      <c r="T1908" s="5"/>
      <c r="U1908" s="5"/>
      <c r="V1908" s="5"/>
    </row>
    <row r="1909" spans="2:22" s="28" customFormat="1" ht="52.5" x14ac:dyDescent="0.35">
      <c r="B1909" s="14"/>
      <c r="C1909" s="25" t="s">
        <v>640</v>
      </c>
      <c r="D1909" s="16"/>
      <c r="E1909" s="4">
        <v>0</v>
      </c>
      <c r="F1909" s="4"/>
      <c r="G1909" s="4"/>
      <c r="H1909" s="4"/>
      <c r="I1909" s="4"/>
      <c r="J1909" s="17"/>
      <c r="K1909" s="17"/>
      <c r="L1909" s="18"/>
      <c r="M1909" s="19"/>
      <c r="N1909" s="20"/>
      <c r="O1909" s="5"/>
      <c r="P1909" s="5"/>
      <c r="Q1909" s="5"/>
      <c r="R1909" s="5"/>
      <c r="S1909" s="5"/>
      <c r="T1909" s="5"/>
      <c r="U1909" s="5"/>
      <c r="V1909" s="5"/>
    </row>
    <row r="1910" spans="2:22" s="28" customFormat="1" x14ac:dyDescent="0.35">
      <c r="B1910" s="14"/>
      <c r="C1910" s="25"/>
      <c r="D1910" s="16"/>
      <c r="E1910" s="4"/>
      <c r="F1910" s="4"/>
      <c r="G1910" s="4"/>
      <c r="H1910" s="4"/>
      <c r="I1910" s="4"/>
      <c r="J1910" s="17"/>
      <c r="K1910" s="17"/>
      <c r="L1910" s="18"/>
      <c r="M1910" s="19"/>
      <c r="N1910" s="20"/>
      <c r="O1910" s="5"/>
      <c r="P1910" s="5"/>
      <c r="Q1910" s="5"/>
      <c r="R1910" s="5"/>
      <c r="S1910" s="5"/>
      <c r="T1910" s="5"/>
      <c r="U1910" s="5"/>
      <c r="V1910" s="5"/>
    </row>
    <row r="1911" spans="2:22" s="28" customFormat="1" ht="60" customHeight="1" x14ac:dyDescent="0.35">
      <c r="B1911" s="14"/>
      <c r="C1911" s="25" t="s">
        <v>641</v>
      </c>
      <c r="D1911" s="16"/>
      <c r="E1911" s="4">
        <v>0</v>
      </c>
      <c r="F1911" s="4"/>
      <c r="G1911" s="4"/>
      <c r="H1911" s="4"/>
      <c r="I1911" s="4"/>
      <c r="J1911" s="17"/>
      <c r="K1911" s="17"/>
      <c r="L1911" s="18"/>
      <c r="M1911" s="19"/>
      <c r="N1911" s="20"/>
      <c r="O1911" s="5"/>
      <c r="P1911" s="5"/>
      <c r="Q1911" s="5"/>
      <c r="R1911" s="5"/>
      <c r="S1911" s="5"/>
      <c r="T1911" s="5"/>
      <c r="U1911" s="5"/>
      <c r="V1911" s="5"/>
    </row>
    <row r="1912" spans="2:22" s="28" customFormat="1" x14ac:dyDescent="0.35">
      <c r="B1912" s="14"/>
      <c r="C1912" s="25"/>
      <c r="D1912" s="16"/>
      <c r="E1912" s="4"/>
      <c r="F1912" s="4"/>
      <c r="G1912" s="4"/>
      <c r="H1912" s="4"/>
      <c r="I1912" s="4"/>
      <c r="J1912" s="17"/>
      <c r="K1912" s="17"/>
      <c r="L1912" s="18"/>
      <c r="M1912" s="19"/>
      <c r="N1912" s="20"/>
      <c r="O1912" s="5"/>
      <c r="P1912" s="5"/>
      <c r="Q1912" s="5"/>
      <c r="R1912" s="5"/>
      <c r="S1912" s="5"/>
      <c r="T1912" s="5"/>
      <c r="U1912" s="5"/>
      <c r="V1912" s="5"/>
    </row>
    <row r="1913" spans="2:22" s="28" customFormat="1" ht="35" x14ac:dyDescent="0.35">
      <c r="B1913" s="14"/>
      <c r="C1913" s="25" t="s">
        <v>642</v>
      </c>
      <c r="D1913" s="16"/>
      <c r="E1913" s="4">
        <v>0</v>
      </c>
      <c r="F1913" s="4"/>
      <c r="G1913" s="4"/>
      <c r="H1913" s="4"/>
      <c r="I1913" s="4"/>
      <c r="J1913" s="17"/>
      <c r="K1913" s="17"/>
      <c r="L1913" s="18"/>
      <c r="M1913" s="19"/>
      <c r="N1913" s="20"/>
      <c r="O1913" s="5"/>
      <c r="P1913" s="5"/>
      <c r="Q1913" s="5"/>
      <c r="R1913" s="5"/>
      <c r="S1913" s="5"/>
      <c r="T1913" s="5"/>
      <c r="U1913" s="5"/>
      <c r="V1913" s="5"/>
    </row>
    <row r="1914" spans="2:22" s="28" customFormat="1" x14ac:dyDescent="0.35">
      <c r="B1914" s="14"/>
      <c r="C1914" s="25"/>
      <c r="D1914" s="16"/>
      <c r="E1914" s="4"/>
      <c r="F1914" s="4"/>
      <c r="G1914" s="4"/>
      <c r="H1914" s="4"/>
      <c r="I1914" s="4"/>
      <c r="J1914" s="17"/>
      <c r="K1914" s="17"/>
      <c r="L1914" s="18"/>
      <c r="M1914" s="19"/>
      <c r="N1914" s="20"/>
      <c r="O1914" s="5"/>
      <c r="P1914" s="5"/>
      <c r="Q1914" s="5"/>
      <c r="R1914" s="5"/>
      <c r="S1914" s="5"/>
      <c r="T1914" s="5"/>
      <c r="U1914" s="5"/>
      <c r="V1914" s="5"/>
    </row>
    <row r="1915" spans="2:22" s="28" customFormat="1" x14ac:dyDescent="0.35">
      <c r="B1915" s="14"/>
      <c r="C1915" s="25"/>
      <c r="D1915" s="16"/>
      <c r="E1915" s="4"/>
      <c r="F1915" s="4"/>
      <c r="G1915" s="4"/>
      <c r="H1915" s="4"/>
      <c r="I1915" s="4"/>
      <c r="J1915" s="17"/>
      <c r="K1915" s="17"/>
      <c r="L1915" s="18"/>
      <c r="M1915" s="19"/>
      <c r="N1915" s="20"/>
      <c r="O1915" s="5"/>
      <c r="P1915" s="5"/>
      <c r="Q1915" s="5"/>
      <c r="R1915" s="5"/>
      <c r="S1915" s="5"/>
      <c r="T1915" s="5"/>
      <c r="U1915" s="5"/>
      <c r="V1915" s="5"/>
    </row>
    <row r="1916" spans="2:22" s="28" customFormat="1" x14ac:dyDescent="0.35">
      <c r="B1916" s="14"/>
      <c r="C1916" s="25"/>
      <c r="D1916" s="16"/>
      <c r="E1916" s="4"/>
      <c r="F1916" s="4"/>
      <c r="G1916" s="4"/>
      <c r="H1916" s="4"/>
      <c r="I1916" s="4"/>
      <c r="J1916" s="17"/>
      <c r="K1916" s="17"/>
      <c r="L1916" s="18"/>
      <c r="M1916" s="19"/>
      <c r="N1916" s="20"/>
      <c r="O1916" s="5"/>
      <c r="P1916" s="5"/>
      <c r="Q1916" s="5"/>
      <c r="R1916" s="5"/>
      <c r="S1916" s="5"/>
      <c r="T1916" s="5"/>
      <c r="U1916" s="5"/>
      <c r="V1916" s="5"/>
    </row>
    <row r="1917" spans="2:22" s="28" customFormat="1" x14ac:dyDescent="0.35">
      <c r="B1917" s="14"/>
      <c r="C1917" s="25"/>
      <c r="D1917" s="16"/>
      <c r="E1917" s="4"/>
      <c r="F1917" s="4"/>
      <c r="G1917" s="4"/>
      <c r="H1917" s="4"/>
      <c r="I1917" s="4"/>
      <c r="J1917" s="17"/>
      <c r="K1917" s="17"/>
      <c r="L1917" s="18"/>
      <c r="M1917" s="19"/>
      <c r="N1917" s="20"/>
      <c r="O1917" s="5"/>
      <c r="P1917" s="5"/>
      <c r="Q1917" s="5"/>
      <c r="R1917" s="5"/>
      <c r="S1917" s="5"/>
      <c r="T1917" s="5"/>
      <c r="U1917" s="5"/>
      <c r="V1917" s="5"/>
    </row>
    <row r="1918" spans="2:22" s="28" customFormat="1" x14ac:dyDescent="0.35">
      <c r="B1918" s="14"/>
      <c r="C1918" s="25"/>
      <c r="D1918" s="16"/>
      <c r="E1918" s="4"/>
      <c r="F1918" s="4"/>
      <c r="G1918" s="4"/>
      <c r="H1918" s="4"/>
      <c r="I1918" s="4"/>
      <c r="J1918" s="17"/>
      <c r="K1918" s="17"/>
      <c r="L1918" s="18"/>
      <c r="M1918" s="19"/>
      <c r="N1918" s="20"/>
      <c r="O1918" s="5"/>
      <c r="P1918" s="5"/>
      <c r="Q1918" s="5"/>
      <c r="R1918" s="5"/>
      <c r="S1918" s="5"/>
      <c r="T1918" s="5"/>
      <c r="U1918" s="5"/>
      <c r="V1918" s="5"/>
    </row>
    <row r="1919" spans="2:22" s="28" customFormat="1" x14ac:dyDescent="0.35">
      <c r="B1919" s="14"/>
      <c r="C1919" s="25"/>
      <c r="D1919" s="16"/>
      <c r="E1919" s="4"/>
      <c r="F1919" s="4"/>
      <c r="G1919" s="4"/>
      <c r="H1919" s="4"/>
      <c r="I1919" s="4"/>
      <c r="J1919" s="17"/>
      <c r="K1919" s="17"/>
      <c r="L1919" s="18"/>
      <c r="M1919" s="19"/>
      <c r="N1919" s="20"/>
      <c r="O1919" s="5"/>
      <c r="P1919" s="5"/>
      <c r="Q1919" s="5"/>
      <c r="R1919" s="5"/>
      <c r="S1919" s="5"/>
      <c r="T1919" s="5"/>
      <c r="U1919" s="5"/>
      <c r="V1919" s="5"/>
    </row>
    <row r="1920" spans="2:22" s="28" customFormat="1" x14ac:dyDescent="0.35">
      <c r="B1920" s="14"/>
      <c r="C1920" s="25"/>
      <c r="D1920" s="16"/>
      <c r="E1920" s="4"/>
      <c r="F1920" s="4"/>
      <c r="G1920" s="4"/>
      <c r="H1920" s="4"/>
      <c r="I1920" s="4"/>
      <c r="J1920" s="17"/>
      <c r="K1920" s="17"/>
      <c r="L1920" s="18"/>
      <c r="M1920" s="19"/>
      <c r="N1920" s="20"/>
      <c r="O1920" s="5"/>
      <c r="P1920" s="5"/>
      <c r="Q1920" s="5"/>
      <c r="R1920" s="5"/>
      <c r="S1920" s="5"/>
      <c r="T1920" s="5"/>
      <c r="U1920" s="5"/>
      <c r="V1920" s="5"/>
    </row>
    <row r="1921" spans="2:22" s="39" customFormat="1" ht="39.75" customHeight="1" thickBot="1" x14ac:dyDescent="0.45">
      <c r="B1921" s="30"/>
      <c r="C1921" s="31"/>
      <c r="D1921" s="32"/>
      <c r="E1921" s="33"/>
      <c r="F1921" s="33"/>
      <c r="G1921" s="33"/>
      <c r="H1921" s="33"/>
      <c r="I1921" s="33"/>
      <c r="J1921" s="34"/>
      <c r="K1921" s="35"/>
      <c r="L1921" s="36" t="s">
        <v>34</v>
      </c>
      <c r="M1921" s="37"/>
      <c r="N1921" s="38"/>
      <c r="P1921" s="40"/>
    </row>
    <row r="1922" spans="2:22" s="40" customFormat="1" ht="17.25" customHeight="1" thickTop="1" x14ac:dyDescent="0.35">
      <c r="B1922" s="41"/>
      <c r="C1922" s="42"/>
      <c r="D1922" s="43"/>
      <c r="E1922" s="44"/>
      <c r="F1922" s="44"/>
      <c r="G1922" s="44"/>
      <c r="H1922" s="44"/>
      <c r="I1922" s="44"/>
      <c r="J1922" s="45" t="s">
        <v>35</v>
      </c>
      <c r="K1922" s="35"/>
      <c r="L1922" s="46"/>
      <c r="M1922" s="47"/>
      <c r="N1922" s="48"/>
      <c r="O1922" s="39"/>
      <c r="P1922" s="39"/>
    </row>
    <row r="1923" spans="2:22" s="40" customFormat="1" ht="17.25" customHeight="1" x14ac:dyDescent="0.35">
      <c r="B1923" s="49"/>
      <c r="C1923" s="50" t="s">
        <v>36</v>
      </c>
      <c r="D1923" s="51"/>
      <c r="J1923" s="52"/>
      <c r="K1923" s="50"/>
      <c r="L1923" s="53"/>
      <c r="M1923" s="53"/>
      <c r="N1923" s="48"/>
      <c r="O1923" s="39"/>
      <c r="P1923" s="39"/>
    </row>
    <row r="1924" spans="2:22" s="39" customFormat="1" ht="17.25" customHeight="1" x14ac:dyDescent="0.35">
      <c r="B1924" s="54"/>
      <c r="C1924" s="50" t="s">
        <v>37</v>
      </c>
      <c r="D1924" s="55"/>
      <c r="J1924" s="56"/>
      <c r="K1924" s="50"/>
      <c r="L1924" s="53"/>
      <c r="M1924" s="57"/>
    </row>
    <row r="1925" spans="2:22" s="39" customFormat="1" ht="17.25" customHeight="1" x14ac:dyDescent="0.4">
      <c r="B1925" s="54"/>
      <c r="C1925" s="50" t="s">
        <v>38</v>
      </c>
      <c r="D1925" s="55"/>
      <c r="J1925" s="52"/>
      <c r="K1925" s="58"/>
      <c r="L1925" s="59"/>
      <c r="M1925" s="57"/>
      <c r="N1925" s="48"/>
    </row>
    <row r="1926" spans="2:22" s="39" customFormat="1" ht="17.25" customHeight="1" x14ac:dyDescent="0.35">
      <c r="B1926" s="54"/>
      <c r="C1926" s="50" t="str">
        <f>+C1875</f>
        <v xml:space="preserve">Dlamvuzo High School </v>
      </c>
      <c r="D1926" s="55"/>
      <c r="J1926" s="60" t="s">
        <v>39</v>
      </c>
      <c r="K1926" s="50"/>
      <c r="L1926" s="53"/>
      <c r="M1926" s="57"/>
      <c r="N1926" s="48"/>
    </row>
    <row r="1927" spans="2:22" s="39" customFormat="1" ht="17.25" customHeight="1" x14ac:dyDescent="0.35">
      <c r="B1927" s="54"/>
      <c r="C1927" s="61" t="s">
        <v>643</v>
      </c>
      <c r="D1927" s="55"/>
      <c r="J1927" s="56" t="s">
        <v>41</v>
      </c>
      <c r="K1927" s="50"/>
      <c r="L1927" s="53"/>
      <c r="M1927" s="57"/>
      <c r="N1927" s="48"/>
    </row>
    <row r="1928" spans="2:22" ht="18" x14ac:dyDescent="0.4">
      <c r="K1928" s="6" t="s">
        <v>0</v>
      </c>
      <c r="N1928" s="5"/>
    </row>
    <row r="1929" spans="2:22" ht="18" x14ac:dyDescent="0.4">
      <c r="K1929" s="6" t="s">
        <v>1157</v>
      </c>
      <c r="N1929" s="5"/>
    </row>
    <row r="1930" spans="2:22" ht="18" x14ac:dyDescent="0.4">
      <c r="K1930" s="6" t="str">
        <f>+K1879</f>
        <v>DLAMVUZO HIGH SCHOOL</v>
      </c>
      <c r="N1930" s="5"/>
    </row>
    <row r="1931" spans="2:22" s="7" customFormat="1" ht="18" x14ac:dyDescent="0.4">
      <c r="B1931" s="8"/>
      <c r="C1931" s="9"/>
      <c r="D1931" s="10"/>
      <c r="E1931" s="11"/>
      <c r="F1931" s="11"/>
      <c r="G1931" s="11"/>
      <c r="H1931" s="11"/>
      <c r="I1931" s="11"/>
      <c r="J1931" s="12"/>
      <c r="K1931" s="12"/>
      <c r="L1931" s="11"/>
      <c r="M1931" s="11"/>
      <c r="N1931" s="5"/>
      <c r="O1931" s="5"/>
      <c r="P1931" s="5"/>
      <c r="Q1931" s="5"/>
      <c r="R1931" s="5"/>
      <c r="S1931" s="5"/>
      <c r="T1931" s="5"/>
      <c r="U1931" s="5"/>
      <c r="V1931" s="5"/>
    </row>
    <row r="1932" spans="2:22" s="7" customFormat="1" ht="18" x14ac:dyDescent="0.4">
      <c r="B1932" s="8" t="s">
        <v>2</v>
      </c>
      <c r="D1932" s="10" t="s">
        <v>3</v>
      </c>
      <c r="E1932" s="11" t="s">
        <v>4</v>
      </c>
      <c r="F1932" s="11" t="s">
        <v>4</v>
      </c>
      <c r="G1932" s="11" t="s">
        <v>4</v>
      </c>
      <c r="H1932" s="11" t="s">
        <v>4</v>
      </c>
      <c r="I1932" s="11" t="s">
        <v>4</v>
      </c>
      <c r="J1932" s="12"/>
      <c r="K1932" s="8" t="s">
        <v>5</v>
      </c>
      <c r="L1932" s="13" t="s">
        <v>6</v>
      </c>
      <c r="M1932" s="13" t="s">
        <v>7</v>
      </c>
      <c r="N1932" s="5"/>
      <c r="O1932" s="5"/>
      <c r="P1932" s="5"/>
      <c r="Q1932" s="5"/>
      <c r="R1932" s="5"/>
      <c r="S1932" s="5"/>
      <c r="T1932" s="5"/>
      <c r="U1932" s="5"/>
      <c r="V1932" s="5"/>
    </row>
    <row r="1933" spans="2:22" s="28" customFormat="1" ht="35" x14ac:dyDescent="0.35">
      <c r="B1933" s="14"/>
      <c r="C1933" s="25" t="s">
        <v>644</v>
      </c>
      <c r="D1933" s="16"/>
      <c r="E1933" s="4">
        <v>0</v>
      </c>
      <c r="F1933" s="4"/>
      <c r="G1933" s="4"/>
      <c r="H1933" s="4"/>
      <c r="I1933" s="4"/>
      <c r="J1933" s="17"/>
      <c r="K1933" s="17"/>
      <c r="L1933" s="18"/>
      <c r="M1933" s="19"/>
      <c r="N1933" s="20"/>
      <c r="O1933" s="5"/>
      <c r="P1933" s="5"/>
      <c r="Q1933" s="5"/>
      <c r="R1933" s="5"/>
      <c r="S1933" s="5"/>
      <c r="T1933" s="5"/>
      <c r="U1933" s="5"/>
      <c r="V1933" s="5"/>
    </row>
    <row r="1934" spans="2:22" s="28" customFormat="1" x14ac:dyDescent="0.35">
      <c r="B1934" s="14"/>
      <c r="C1934" s="25"/>
      <c r="D1934" s="16"/>
      <c r="E1934" s="4"/>
      <c r="F1934" s="4"/>
      <c r="G1934" s="4"/>
      <c r="H1934" s="4"/>
      <c r="I1934" s="4"/>
      <c r="J1934" s="17"/>
      <c r="K1934" s="17"/>
      <c r="L1934" s="18"/>
      <c r="M1934" s="19"/>
      <c r="N1934" s="20"/>
      <c r="O1934" s="5"/>
      <c r="P1934" s="5"/>
      <c r="Q1934" s="5"/>
      <c r="R1934" s="5"/>
      <c r="S1934" s="5"/>
      <c r="T1934" s="5"/>
      <c r="U1934" s="5"/>
      <c r="V1934" s="5"/>
    </row>
    <row r="1935" spans="2:22" s="28" customFormat="1" ht="35" x14ac:dyDescent="0.35">
      <c r="B1935" s="14"/>
      <c r="C1935" s="25" t="s">
        <v>645</v>
      </c>
      <c r="D1935" s="16"/>
      <c r="E1935" s="4"/>
      <c r="F1935" s="4"/>
      <c r="G1935" s="4"/>
      <c r="H1935" s="4"/>
      <c r="I1935" s="4"/>
      <c r="J1935" s="17"/>
      <c r="K1935" s="17"/>
      <c r="L1935" s="18"/>
      <c r="M1935" s="19"/>
      <c r="N1935" s="20"/>
      <c r="O1935" s="5"/>
      <c r="P1935" s="5"/>
      <c r="Q1935" s="5"/>
      <c r="R1935" s="5"/>
      <c r="S1935" s="5"/>
      <c r="T1935" s="5"/>
      <c r="U1935" s="5"/>
      <c r="V1935" s="5"/>
    </row>
    <row r="1936" spans="2:22" s="28" customFormat="1" x14ac:dyDescent="0.35">
      <c r="B1936" s="14"/>
      <c r="C1936" s="25"/>
      <c r="D1936" s="16"/>
      <c r="E1936" s="4"/>
      <c r="F1936" s="4"/>
      <c r="G1936" s="4"/>
      <c r="H1936" s="4"/>
      <c r="I1936" s="4"/>
      <c r="J1936" s="17"/>
      <c r="K1936" s="17"/>
      <c r="L1936" s="18"/>
      <c r="M1936" s="19"/>
      <c r="N1936" s="20"/>
      <c r="O1936" s="5"/>
      <c r="P1936" s="5"/>
      <c r="Q1936" s="5"/>
      <c r="R1936" s="5"/>
      <c r="S1936" s="5"/>
      <c r="T1936" s="5"/>
      <c r="U1936" s="5"/>
      <c r="V1936" s="5"/>
    </row>
    <row r="1937" spans="2:13" x14ac:dyDescent="0.35">
      <c r="B1937" s="14"/>
      <c r="C1937" s="25" t="s">
        <v>646</v>
      </c>
      <c r="D1937" s="16"/>
      <c r="J1937" s="17"/>
      <c r="K1937" s="17"/>
      <c r="L1937" s="18"/>
      <c r="M1937" s="19"/>
    </row>
    <row r="1938" spans="2:13" x14ac:dyDescent="0.35">
      <c r="B1938" s="14"/>
      <c r="C1938" s="25"/>
      <c r="D1938" s="16"/>
      <c r="J1938" s="17"/>
      <c r="K1938" s="17"/>
      <c r="L1938" s="18"/>
      <c r="M1938" s="19"/>
    </row>
    <row r="1939" spans="2:13" x14ac:dyDescent="0.35">
      <c r="B1939" s="14"/>
      <c r="C1939" s="25"/>
      <c r="D1939" s="16"/>
      <c r="J1939" s="17"/>
      <c r="K1939" s="17"/>
      <c r="L1939" s="18"/>
      <c r="M1939" s="19"/>
    </row>
    <row r="1940" spans="2:13" x14ac:dyDescent="0.35">
      <c r="B1940" s="14"/>
      <c r="C1940" s="25"/>
      <c r="D1940" s="16"/>
      <c r="J1940" s="17"/>
      <c r="K1940" s="17"/>
      <c r="L1940" s="18"/>
      <c r="M1940" s="19"/>
    </row>
    <row r="1941" spans="2:13" x14ac:dyDescent="0.35">
      <c r="B1941" s="14"/>
      <c r="C1941" s="25"/>
      <c r="D1941" s="16"/>
      <c r="J1941" s="17"/>
      <c r="K1941" s="17"/>
      <c r="L1941" s="18"/>
      <c r="M1941" s="19"/>
    </row>
    <row r="1942" spans="2:13" x14ac:dyDescent="0.35">
      <c r="B1942" s="14"/>
      <c r="C1942" s="25"/>
      <c r="D1942" s="16"/>
      <c r="J1942" s="17"/>
      <c r="K1942" s="17"/>
      <c r="L1942" s="18"/>
      <c r="M1942" s="19"/>
    </row>
    <row r="1943" spans="2:13" x14ac:dyDescent="0.35">
      <c r="B1943" s="14"/>
      <c r="C1943" s="25"/>
      <c r="D1943" s="16"/>
      <c r="J1943" s="17"/>
      <c r="K1943" s="17"/>
      <c r="L1943" s="18"/>
      <c r="M1943" s="19"/>
    </row>
    <row r="1944" spans="2:13" x14ac:dyDescent="0.35">
      <c r="B1944" s="14"/>
      <c r="C1944" s="25"/>
      <c r="D1944" s="16"/>
      <c r="J1944" s="17"/>
      <c r="K1944" s="17"/>
      <c r="L1944" s="18"/>
      <c r="M1944" s="19"/>
    </row>
    <row r="1945" spans="2:13" x14ac:dyDescent="0.35">
      <c r="B1945" s="14"/>
      <c r="C1945" s="25"/>
      <c r="D1945" s="16"/>
      <c r="J1945" s="17"/>
      <c r="K1945" s="17"/>
      <c r="L1945" s="18"/>
      <c r="M1945" s="19"/>
    </row>
    <row r="1946" spans="2:13" x14ac:dyDescent="0.35">
      <c r="B1946" s="14"/>
      <c r="C1946" s="25"/>
      <c r="D1946" s="16"/>
      <c r="J1946" s="17"/>
      <c r="K1946" s="17"/>
      <c r="L1946" s="18"/>
      <c r="M1946" s="19"/>
    </row>
    <row r="1947" spans="2:13" x14ac:dyDescent="0.35">
      <c r="B1947" s="14"/>
      <c r="C1947" s="25"/>
      <c r="D1947" s="16"/>
      <c r="J1947" s="17"/>
      <c r="K1947" s="17"/>
      <c r="L1947" s="18"/>
      <c r="M1947" s="19"/>
    </row>
    <row r="1948" spans="2:13" x14ac:dyDescent="0.35">
      <c r="B1948" s="14"/>
      <c r="C1948" s="25"/>
      <c r="D1948" s="16"/>
      <c r="J1948" s="17"/>
      <c r="K1948" s="17"/>
      <c r="L1948" s="18"/>
      <c r="M1948" s="19"/>
    </row>
    <row r="1949" spans="2:13" x14ac:dyDescent="0.35">
      <c r="B1949" s="14"/>
      <c r="C1949" s="25"/>
      <c r="D1949" s="16"/>
      <c r="J1949" s="17"/>
      <c r="K1949" s="17"/>
      <c r="L1949" s="18"/>
      <c r="M1949" s="19"/>
    </row>
    <row r="1950" spans="2:13" x14ac:dyDescent="0.35">
      <c r="B1950" s="14"/>
      <c r="C1950" s="25"/>
      <c r="D1950" s="16"/>
      <c r="J1950" s="17"/>
      <c r="K1950" s="17"/>
      <c r="L1950" s="18"/>
      <c r="M1950" s="19"/>
    </row>
    <row r="1951" spans="2:13" x14ac:dyDescent="0.35">
      <c r="B1951" s="14"/>
      <c r="C1951" s="25"/>
      <c r="D1951" s="16"/>
      <c r="J1951" s="17"/>
      <c r="K1951" s="17"/>
      <c r="L1951" s="18"/>
      <c r="M1951" s="19"/>
    </row>
    <row r="1952" spans="2:13" x14ac:dyDescent="0.35">
      <c r="B1952" s="14"/>
      <c r="C1952" s="25"/>
      <c r="D1952" s="16"/>
      <c r="J1952" s="17"/>
      <c r="K1952" s="17"/>
      <c r="L1952" s="18"/>
      <c r="M1952" s="19"/>
    </row>
    <row r="1953" spans="2:13" x14ac:dyDescent="0.35">
      <c r="B1953" s="14"/>
      <c r="C1953" s="25"/>
      <c r="D1953" s="16"/>
      <c r="J1953" s="17"/>
      <c r="K1953" s="17"/>
      <c r="L1953" s="18"/>
      <c r="M1953" s="19"/>
    </row>
    <row r="1954" spans="2:13" x14ac:dyDescent="0.35">
      <c r="B1954" s="14"/>
      <c r="C1954" s="25"/>
      <c r="D1954" s="16"/>
      <c r="J1954" s="17"/>
      <c r="K1954" s="17"/>
      <c r="L1954" s="18"/>
      <c r="M1954" s="19"/>
    </row>
    <row r="1955" spans="2:13" x14ac:dyDescent="0.35">
      <c r="B1955" s="14"/>
      <c r="C1955" s="25"/>
      <c r="D1955" s="16"/>
      <c r="J1955" s="17"/>
      <c r="K1955" s="17"/>
      <c r="L1955" s="18"/>
      <c r="M1955" s="19"/>
    </row>
    <row r="1956" spans="2:13" x14ac:dyDescent="0.35">
      <c r="B1956" s="14"/>
      <c r="C1956" s="25"/>
      <c r="D1956" s="16"/>
      <c r="J1956" s="17"/>
      <c r="K1956" s="17"/>
      <c r="L1956" s="18"/>
      <c r="M1956" s="19"/>
    </row>
    <row r="1957" spans="2:13" x14ac:dyDescent="0.35">
      <c r="B1957" s="14"/>
      <c r="C1957" s="25"/>
      <c r="D1957" s="16"/>
      <c r="J1957" s="17"/>
      <c r="K1957" s="17"/>
      <c r="L1957" s="18"/>
      <c r="M1957" s="19"/>
    </row>
    <row r="1958" spans="2:13" x14ac:dyDescent="0.35">
      <c r="B1958" s="14"/>
      <c r="C1958" s="25"/>
      <c r="D1958" s="16"/>
      <c r="J1958" s="17"/>
      <c r="K1958" s="17"/>
      <c r="L1958" s="18"/>
      <c r="M1958" s="19"/>
    </row>
    <row r="1959" spans="2:13" x14ac:dyDescent="0.35">
      <c r="B1959" s="14"/>
      <c r="C1959" s="25"/>
      <c r="D1959" s="16"/>
      <c r="J1959" s="17"/>
      <c r="K1959" s="17"/>
      <c r="L1959" s="18"/>
      <c r="M1959" s="19"/>
    </row>
    <row r="1960" spans="2:13" x14ac:dyDescent="0.35">
      <c r="B1960" s="14"/>
      <c r="C1960" s="25"/>
      <c r="D1960" s="16"/>
      <c r="J1960" s="17"/>
      <c r="K1960" s="17"/>
      <c r="L1960" s="18"/>
      <c r="M1960" s="19"/>
    </row>
    <row r="1961" spans="2:13" x14ac:dyDescent="0.35">
      <c r="B1961" s="14"/>
      <c r="C1961" s="25"/>
      <c r="D1961" s="16"/>
      <c r="J1961" s="17"/>
      <c r="K1961" s="17"/>
      <c r="L1961" s="18"/>
      <c r="M1961" s="19"/>
    </row>
    <row r="1962" spans="2:13" x14ac:dyDescent="0.35">
      <c r="B1962" s="14"/>
      <c r="C1962" s="25"/>
      <c r="D1962" s="16"/>
      <c r="J1962" s="17"/>
      <c r="K1962" s="17"/>
      <c r="L1962" s="18"/>
      <c r="M1962" s="19"/>
    </row>
    <row r="1963" spans="2:13" x14ac:dyDescent="0.35">
      <c r="B1963" s="14"/>
      <c r="C1963" s="25"/>
      <c r="D1963" s="16"/>
      <c r="J1963" s="17"/>
      <c r="K1963" s="17"/>
      <c r="L1963" s="18"/>
      <c r="M1963" s="19"/>
    </row>
    <row r="1964" spans="2:13" x14ac:dyDescent="0.35">
      <c r="B1964" s="14"/>
      <c r="C1964" s="25"/>
      <c r="D1964" s="16"/>
      <c r="J1964" s="17"/>
      <c r="K1964" s="17"/>
      <c r="L1964" s="18"/>
      <c r="M1964" s="19"/>
    </row>
    <row r="1965" spans="2:13" x14ac:dyDescent="0.35">
      <c r="B1965" s="14"/>
      <c r="C1965" s="25"/>
      <c r="D1965" s="16"/>
      <c r="J1965" s="17"/>
      <c r="K1965" s="17"/>
      <c r="L1965" s="18"/>
      <c r="M1965" s="19"/>
    </row>
    <row r="1966" spans="2:13" x14ac:dyDescent="0.35">
      <c r="B1966" s="14"/>
      <c r="C1966" s="25"/>
      <c r="D1966" s="16"/>
      <c r="J1966" s="17"/>
      <c r="K1966" s="17"/>
      <c r="L1966" s="18"/>
      <c r="M1966" s="19"/>
    </row>
    <row r="1967" spans="2:13" x14ac:dyDescent="0.35">
      <c r="B1967" s="14"/>
      <c r="C1967" s="25"/>
      <c r="D1967" s="16"/>
      <c r="J1967" s="17"/>
      <c r="K1967" s="17"/>
      <c r="L1967" s="18"/>
      <c r="M1967" s="19"/>
    </row>
    <row r="1968" spans="2:13" x14ac:dyDescent="0.35">
      <c r="B1968" s="14"/>
      <c r="C1968" s="25"/>
      <c r="D1968" s="16"/>
      <c r="J1968" s="17"/>
      <c r="K1968" s="17"/>
      <c r="L1968" s="18"/>
      <c r="M1968" s="19"/>
    </row>
    <row r="1969" spans="2:13" x14ac:dyDescent="0.35">
      <c r="B1969" s="14"/>
      <c r="C1969" s="25"/>
      <c r="D1969" s="16"/>
      <c r="J1969" s="17"/>
      <c r="K1969" s="17"/>
      <c r="L1969" s="18"/>
      <c r="M1969" s="19"/>
    </row>
    <row r="1970" spans="2:13" x14ac:dyDescent="0.35">
      <c r="B1970" s="14"/>
      <c r="C1970" s="25"/>
      <c r="D1970" s="16"/>
      <c r="J1970" s="17"/>
      <c r="K1970" s="17"/>
      <c r="L1970" s="18"/>
      <c r="M1970" s="19"/>
    </row>
    <row r="1971" spans="2:13" x14ac:dyDescent="0.35">
      <c r="B1971" s="14"/>
      <c r="C1971" s="25"/>
      <c r="D1971" s="16"/>
      <c r="J1971" s="17"/>
      <c r="K1971" s="17"/>
      <c r="L1971" s="18"/>
      <c r="M1971" s="19"/>
    </row>
    <row r="1972" spans="2:13" x14ac:dyDescent="0.35">
      <c r="B1972" s="14"/>
      <c r="C1972" s="25"/>
      <c r="D1972" s="16"/>
      <c r="J1972" s="17"/>
      <c r="K1972" s="17"/>
      <c r="L1972" s="18"/>
      <c r="M1972" s="19"/>
    </row>
    <row r="1973" spans="2:13" x14ac:dyDescent="0.35">
      <c r="B1973" s="14"/>
      <c r="C1973" s="25"/>
      <c r="D1973" s="16"/>
      <c r="J1973" s="17"/>
      <c r="K1973" s="17"/>
      <c r="L1973" s="18"/>
      <c r="M1973" s="19"/>
    </row>
    <row r="1974" spans="2:13" x14ac:dyDescent="0.35">
      <c r="B1974" s="14"/>
      <c r="C1974" s="25"/>
      <c r="D1974" s="16"/>
      <c r="J1974" s="17"/>
      <c r="K1974" s="17"/>
      <c r="L1974" s="18"/>
      <c r="M1974" s="19"/>
    </row>
    <row r="1975" spans="2:13" x14ac:dyDescent="0.35">
      <c r="B1975" s="14"/>
      <c r="C1975" s="25"/>
      <c r="D1975" s="16"/>
      <c r="J1975" s="17"/>
      <c r="K1975" s="17"/>
      <c r="L1975" s="18"/>
      <c r="M1975" s="19"/>
    </row>
    <row r="1976" spans="2:13" x14ac:dyDescent="0.35">
      <c r="B1976" s="14"/>
      <c r="C1976" s="25"/>
      <c r="D1976" s="16"/>
      <c r="J1976" s="17"/>
      <c r="K1976" s="17"/>
      <c r="L1976" s="18"/>
      <c r="M1976" s="19"/>
    </row>
    <row r="1977" spans="2:13" x14ac:dyDescent="0.35">
      <c r="B1977" s="14"/>
      <c r="C1977" s="25"/>
      <c r="D1977" s="16"/>
      <c r="J1977" s="17"/>
      <c r="K1977" s="17"/>
      <c r="L1977" s="18"/>
      <c r="M1977" s="19"/>
    </row>
    <row r="1978" spans="2:13" x14ac:dyDescent="0.35">
      <c r="B1978" s="14"/>
      <c r="C1978" s="25"/>
      <c r="D1978" s="16"/>
      <c r="J1978" s="17"/>
      <c r="K1978" s="17"/>
      <c r="L1978" s="18"/>
      <c r="M1978" s="19"/>
    </row>
    <row r="1979" spans="2:13" x14ac:dyDescent="0.35">
      <c r="B1979" s="14"/>
      <c r="C1979" s="25"/>
      <c r="D1979" s="16"/>
      <c r="J1979" s="17"/>
      <c r="K1979" s="17"/>
      <c r="L1979" s="18"/>
      <c r="M1979" s="19"/>
    </row>
    <row r="1980" spans="2:13" x14ac:dyDescent="0.35">
      <c r="B1980" s="14"/>
      <c r="C1980" s="25"/>
      <c r="D1980" s="16"/>
      <c r="J1980" s="17"/>
      <c r="K1980" s="17"/>
      <c r="L1980" s="18"/>
      <c r="M1980" s="19"/>
    </row>
    <row r="1981" spans="2:13" x14ac:dyDescent="0.35">
      <c r="B1981" s="14"/>
      <c r="C1981" s="25"/>
      <c r="D1981" s="16"/>
      <c r="J1981" s="17"/>
      <c r="K1981" s="17"/>
      <c r="L1981" s="18"/>
      <c r="M1981" s="19"/>
    </row>
    <row r="1982" spans="2:13" x14ac:dyDescent="0.35">
      <c r="B1982" s="14"/>
      <c r="C1982" s="25"/>
      <c r="D1982" s="16"/>
      <c r="J1982" s="17"/>
      <c r="K1982" s="17"/>
      <c r="L1982" s="18"/>
      <c r="M1982" s="19"/>
    </row>
    <row r="1983" spans="2:13" x14ac:dyDescent="0.35">
      <c r="B1983" s="14"/>
      <c r="C1983" s="25"/>
      <c r="D1983" s="16"/>
      <c r="J1983" s="17"/>
      <c r="K1983" s="17"/>
      <c r="L1983" s="18"/>
      <c r="M1983" s="19"/>
    </row>
    <row r="1984" spans="2:13" x14ac:dyDescent="0.35">
      <c r="B1984" s="14"/>
      <c r="C1984" s="25"/>
      <c r="D1984" s="16"/>
      <c r="J1984" s="17"/>
      <c r="K1984" s="17"/>
      <c r="L1984" s="18"/>
      <c r="M1984" s="19"/>
    </row>
    <row r="1985" spans="2:22" x14ac:dyDescent="0.35">
      <c r="B1985" s="14"/>
      <c r="C1985" s="25"/>
      <c r="D1985" s="16"/>
      <c r="J1985" s="17"/>
      <c r="K1985" s="17"/>
      <c r="L1985" s="18"/>
      <c r="M1985" s="19"/>
    </row>
    <row r="1986" spans="2:22" x14ac:dyDescent="0.35">
      <c r="B1986" s="14"/>
      <c r="C1986" s="25"/>
      <c r="D1986" s="16"/>
      <c r="J1986" s="17"/>
      <c r="K1986" s="17"/>
      <c r="L1986" s="18"/>
      <c r="M1986" s="19"/>
    </row>
    <row r="1987" spans="2:22" x14ac:dyDescent="0.35">
      <c r="B1987" s="14"/>
      <c r="C1987" s="25"/>
      <c r="D1987" s="16"/>
      <c r="J1987" s="17"/>
      <c r="K1987" s="17"/>
      <c r="L1987" s="18"/>
      <c r="M1987" s="19"/>
    </row>
    <row r="1988" spans="2:22" x14ac:dyDescent="0.35">
      <c r="B1988" s="14"/>
      <c r="C1988" s="25"/>
      <c r="D1988" s="16"/>
      <c r="J1988" s="17"/>
      <c r="K1988" s="17"/>
      <c r="L1988" s="18"/>
      <c r="M1988" s="19"/>
    </row>
    <row r="1989" spans="2:22" x14ac:dyDescent="0.35">
      <c r="B1989" s="14"/>
      <c r="C1989" s="25"/>
      <c r="D1989" s="16"/>
      <c r="J1989" s="17"/>
      <c r="K1989" s="17"/>
      <c r="L1989" s="18"/>
      <c r="M1989" s="19"/>
    </row>
    <row r="1990" spans="2:22" x14ac:dyDescent="0.35">
      <c r="B1990" s="14"/>
      <c r="C1990" s="25"/>
      <c r="D1990" s="16"/>
      <c r="J1990" s="17"/>
      <c r="K1990" s="17"/>
      <c r="L1990" s="18"/>
      <c r="M1990" s="19"/>
    </row>
    <row r="1991" spans="2:22" x14ac:dyDescent="0.35">
      <c r="B1991" s="14"/>
      <c r="C1991" s="25"/>
      <c r="D1991" s="16"/>
      <c r="J1991" s="17"/>
      <c r="K1991" s="17"/>
      <c r="L1991" s="18"/>
      <c r="M1991" s="19"/>
    </row>
    <row r="1992" spans="2:22" x14ac:dyDescent="0.35">
      <c r="B1992" s="14"/>
      <c r="C1992" s="25"/>
      <c r="D1992" s="16"/>
      <c r="J1992" s="17"/>
      <c r="K1992" s="17"/>
      <c r="L1992" s="18"/>
      <c r="M1992" s="19"/>
    </row>
    <row r="1993" spans="2:22" x14ac:dyDescent="0.35">
      <c r="B1993" s="14"/>
      <c r="C1993" s="25"/>
      <c r="D1993" s="16"/>
      <c r="J1993" s="17"/>
      <c r="K1993" s="17"/>
      <c r="L1993" s="18"/>
      <c r="M1993" s="19"/>
    </row>
    <row r="1994" spans="2:22" x14ac:dyDescent="0.35">
      <c r="B1994" s="14"/>
      <c r="C1994" s="25"/>
      <c r="D1994" s="16"/>
      <c r="J1994" s="17"/>
      <c r="K1994" s="17"/>
      <c r="L1994" s="18"/>
      <c r="M1994" s="19"/>
    </row>
    <row r="1995" spans="2:22" x14ac:dyDescent="0.35">
      <c r="B1995" s="14"/>
      <c r="C1995" s="25"/>
      <c r="D1995" s="16"/>
      <c r="J1995" s="17"/>
      <c r="K1995" s="17"/>
      <c r="L1995" s="18"/>
      <c r="M1995" s="19"/>
    </row>
    <row r="1996" spans="2:22" x14ac:dyDescent="0.35">
      <c r="B1996" s="14"/>
      <c r="C1996" s="25"/>
      <c r="D1996" s="16"/>
      <c r="J1996" s="17"/>
      <c r="K1996" s="17"/>
      <c r="L1996" s="18"/>
      <c r="M1996" s="19"/>
    </row>
    <row r="1997" spans="2:22" x14ac:dyDescent="0.35">
      <c r="B1997" s="14"/>
      <c r="C1997" s="25"/>
      <c r="D1997" s="16"/>
      <c r="J1997" s="17"/>
      <c r="K1997" s="17"/>
      <c r="L1997" s="18"/>
      <c r="M1997" s="19"/>
    </row>
    <row r="1998" spans="2:22" s="28" customFormat="1" x14ac:dyDescent="0.35">
      <c r="B1998" s="14"/>
      <c r="C1998" s="25"/>
      <c r="D1998" s="16"/>
      <c r="E1998" s="4"/>
      <c r="F1998" s="4"/>
      <c r="G1998" s="4"/>
      <c r="H1998" s="4"/>
      <c r="I1998" s="4"/>
      <c r="J1998" s="17"/>
      <c r="K1998" s="17"/>
      <c r="L1998" s="18"/>
      <c r="M1998" s="19"/>
      <c r="N1998" s="20"/>
      <c r="O1998" s="5"/>
      <c r="P1998" s="5"/>
      <c r="Q1998" s="5"/>
      <c r="R1998" s="5"/>
      <c r="S1998" s="5"/>
      <c r="T1998" s="5"/>
      <c r="U1998" s="5"/>
      <c r="V1998" s="5"/>
    </row>
    <row r="1999" spans="2:22" s="39" customFormat="1" ht="39.75" customHeight="1" thickBot="1" x14ac:dyDescent="0.45">
      <c r="B1999" s="30"/>
      <c r="C1999" s="94"/>
      <c r="D1999" s="32"/>
      <c r="E1999" s="33"/>
      <c r="F1999" s="33"/>
      <c r="G1999" s="33"/>
      <c r="H1999" s="33"/>
      <c r="I1999" s="33"/>
      <c r="J1999" s="34"/>
      <c r="K1999" s="35"/>
      <c r="L1999" s="36" t="s">
        <v>34</v>
      </c>
      <c r="M1999" s="37"/>
      <c r="N1999" s="38"/>
      <c r="P1999" s="40"/>
    </row>
    <row r="2000" spans="2:22" s="40" customFormat="1" ht="17.25" customHeight="1" thickTop="1" x14ac:dyDescent="0.4">
      <c r="B2000" s="41"/>
      <c r="C2000" s="95"/>
      <c r="D2000" s="43"/>
      <c r="E2000" s="44"/>
      <c r="F2000" s="44"/>
      <c r="G2000" s="44"/>
      <c r="H2000" s="44"/>
      <c r="I2000" s="44"/>
      <c r="J2000" s="45" t="s">
        <v>35</v>
      </c>
      <c r="K2000" s="35"/>
      <c r="L2000" s="46"/>
      <c r="M2000" s="47"/>
      <c r="N2000" s="48"/>
      <c r="O2000" s="39"/>
      <c r="P2000" s="39"/>
    </row>
    <row r="2001" spans="2:16" s="40" customFormat="1" ht="17.25" customHeight="1" x14ac:dyDescent="0.35">
      <c r="B2001" s="49"/>
      <c r="C2001" s="50" t="s">
        <v>36</v>
      </c>
      <c r="D2001" s="51"/>
      <c r="J2001" s="52"/>
      <c r="K2001" s="50"/>
      <c r="L2001" s="53"/>
      <c r="M2001" s="53"/>
      <c r="N2001" s="48"/>
      <c r="O2001" s="39"/>
      <c r="P2001" s="39"/>
    </row>
    <row r="2002" spans="2:16" s="39" customFormat="1" ht="17.25" customHeight="1" x14ac:dyDescent="0.35">
      <c r="B2002" s="54"/>
      <c r="C2002" s="50" t="s">
        <v>37</v>
      </c>
      <c r="D2002" s="55"/>
      <c r="J2002" s="56"/>
      <c r="K2002" s="50"/>
      <c r="L2002" s="53"/>
      <c r="M2002" s="57"/>
    </row>
    <row r="2003" spans="2:16" s="39" customFormat="1" ht="17.25" customHeight="1" x14ac:dyDescent="0.4">
      <c r="B2003" s="54"/>
      <c r="C2003" s="50" t="s">
        <v>38</v>
      </c>
      <c r="D2003" s="55"/>
      <c r="J2003" s="52"/>
      <c r="K2003" s="58"/>
      <c r="L2003" s="59"/>
      <c r="M2003" s="57"/>
      <c r="N2003" s="48"/>
    </row>
    <row r="2004" spans="2:16" s="39" customFormat="1" ht="17.25" customHeight="1" x14ac:dyDescent="0.35">
      <c r="B2004" s="54"/>
      <c r="C2004" s="50" t="str">
        <f>+C1926</f>
        <v xml:space="preserve">Dlamvuzo High School </v>
      </c>
      <c r="D2004" s="55"/>
      <c r="J2004" s="60" t="s">
        <v>39</v>
      </c>
      <c r="K2004" s="50"/>
      <c r="L2004" s="53"/>
      <c r="M2004" s="57"/>
      <c r="N2004" s="48"/>
    </row>
    <row r="2005" spans="2:16" s="39" customFormat="1" ht="17.25" customHeight="1" x14ac:dyDescent="0.35">
      <c r="B2005" s="54"/>
      <c r="C2005" s="61" t="s">
        <v>647</v>
      </c>
      <c r="D2005" s="55"/>
      <c r="J2005" s="56" t="s">
        <v>41</v>
      </c>
      <c r="K2005" s="50"/>
      <c r="L2005" s="53"/>
      <c r="M2005" s="57"/>
      <c r="N2005" s="48"/>
    </row>
    <row r="2006" spans="2:16" ht="18" x14ac:dyDescent="0.4">
      <c r="B2006" s="58" t="s">
        <v>648</v>
      </c>
      <c r="K2006" s="6" t="s">
        <v>0</v>
      </c>
      <c r="N2006" s="5"/>
    </row>
    <row r="2007" spans="2:16" ht="18" x14ac:dyDescent="0.4">
      <c r="B2007" s="96" t="s">
        <v>1</v>
      </c>
      <c r="K2007" s="6" t="s">
        <v>1157</v>
      </c>
      <c r="N2007" s="5"/>
    </row>
    <row r="2008" spans="2:16" ht="18" x14ac:dyDescent="0.4">
      <c r="K2008" s="6" t="str">
        <f>+K1930</f>
        <v>DLAMVUZO HIGH SCHOOL</v>
      </c>
      <c r="N2008" s="5"/>
    </row>
    <row r="2009" spans="2:16" s="39" customFormat="1" ht="17.25" customHeight="1" x14ac:dyDescent="0.4">
      <c r="B2009" s="54"/>
      <c r="C2009" s="58"/>
      <c r="D2009" s="55"/>
      <c r="J2009" s="56"/>
      <c r="K2009" s="50"/>
      <c r="L2009" s="53"/>
      <c r="M2009" s="57"/>
      <c r="N2009" s="48"/>
    </row>
    <row r="2010" spans="2:16" s="39" customFormat="1" ht="17.25" customHeight="1" x14ac:dyDescent="0.35">
      <c r="B2010" s="54"/>
      <c r="C2010" s="97" t="s">
        <v>649</v>
      </c>
      <c r="D2010" s="55"/>
      <c r="J2010" s="56"/>
      <c r="K2010" s="50"/>
      <c r="L2010" s="53"/>
      <c r="M2010" s="57"/>
      <c r="N2010" s="48"/>
    </row>
    <row r="2011" spans="2:16" s="39" customFormat="1" ht="17.25" customHeight="1" x14ac:dyDescent="0.35">
      <c r="B2011" s="54"/>
      <c r="C2011" s="97"/>
      <c r="D2011" s="55"/>
      <c r="J2011" s="56"/>
      <c r="K2011" s="50"/>
      <c r="L2011" s="53"/>
      <c r="M2011" s="57"/>
      <c r="N2011" s="48"/>
    </row>
    <row r="2012" spans="2:16" s="39" customFormat="1" ht="17.25" customHeight="1" x14ac:dyDescent="0.35">
      <c r="B2012" s="98"/>
      <c r="C2012" s="99" t="s">
        <v>650</v>
      </c>
      <c r="D2012" s="100"/>
      <c r="E2012" s="101"/>
      <c r="F2012" s="102" t="s">
        <v>34</v>
      </c>
      <c r="G2012" s="50"/>
      <c r="H2012" s="50"/>
      <c r="I2012" s="50"/>
      <c r="J2012" s="103"/>
      <c r="K2012" s="50"/>
      <c r="L2012" s="53"/>
      <c r="M2012" s="104"/>
      <c r="N2012" s="48"/>
    </row>
    <row r="2013" spans="2:16" s="39" customFormat="1" ht="17.25" customHeight="1" x14ac:dyDescent="0.35">
      <c r="B2013" s="98"/>
      <c r="C2013" s="99"/>
      <c r="D2013" s="100"/>
      <c r="E2013" s="101"/>
      <c r="F2013" s="102"/>
      <c r="G2013" s="50"/>
      <c r="H2013" s="50"/>
      <c r="I2013" s="50"/>
      <c r="J2013" s="103"/>
      <c r="K2013" s="50"/>
      <c r="L2013" s="53" t="s">
        <v>34</v>
      </c>
      <c r="M2013" s="104"/>
      <c r="N2013" s="48"/>
    </row>
    <row r="2014" spans="2:16" s="39" customFormat="1" ht="17.25" customHeight="1" x14ac:dyDescent="0.35">
      <c r="B2014" s="98"/>
      <c r="C2014" s="99" t="s">
        <v>651</v>
      </c>
      <c r="D2014" s="100"/>
      <c r="E2014" s="101"/>
      <c r="F2014" s="102" t="s">
        <v>34</v>
      </c>
      <c r="G2014" s="50"/>
      <c r="H2014" s="50"/>
      <c r="I2014" s="50"/>
      <c r="J2014" s="103"/>
      <c r="K2014" s="50"/>
      <c r="L2014" s="53"/>
      <c r="M2014" s="104"/>
      <c r="N2014" s="48"/>
    </row>
    <row r="2015" spans="2:16" s="39" customFormat="1" ht="17.25" customHeight="1" x14ac:dyDescent="0.35">
      <c r="B2015" s="98"/>
      <c r="C2015" s="99"/>
      <c r="D2015" s="100"/>
      <c r="E2015" s="101"/>
      <c r="F2015" s="102"/>
      <c r="G2015" s="50"/>
      <c r="H2015" s="50"/>
      <c r="I2015" s="50"/>
      <c r="J2015" s="103"/>
      <c r="K2015" s="50"/>
      <c r="L2015" s="53"/>
      <c r="M2015" s="104"/>
      <c r="N2015" s="48"/>
    </row>
    <row r="2016" spans="2:16" s="39" customFormat="1" ht="17.25" customHeight="1" x14ac:dyDescent="0.35">
      <c r="B2016" s="98"/>
      <c r="C2016" s="99" t="s">
        <v>652</v>
      </c>
      <c r="D2016" s="100"/>
      <c r="E2016" s="101"/>
      <c r="F2016" s="102"/>
      <c r="G2016" s="50"/>
      <c r="H2016" s="50"/>
      <c r="I2016" s="50"/>
      <c r="J2016" s="103"/>
      <c r="K2016" s="50"/>
      <c r="L2016" s="53" t="s">
        <v>34</v>
      </c>
      <c r="M2016" s="104"/>
      <c r="N2016" s="48"/>
    </row>
    <row r="2017" spans="2:14" s="39" customFormat="1" ht="17.25" customHeight="1" x14ac:dyDescent="0.35">
      <c r="B2017" s="98"/>
      <c r="C2017" s="99"/>
      <c r="D2017" s="105"/>
      <c r="E2017" s="50"/>
      <c r="F2017" s="50"/>
      <c r="G2017" s="50"/>
      <c r="H2017" s="50"/>
      <c r="I2017" s="50"/>
      <c r="J2017" s="103"/>
      <c r="K2017" s="50"/>
      <c r="L2017" s="53"/>
      <c r="M2017" s="104"/>
      <c r="N2017" s="48"/>
    </row>
    <row r="2018" spans="2:14" s="39" customFormat="1" ht="17.25" customHeight="1" x14ac:dyDescent="0.35">
      <c r="B2018" s="98"/>
      <c r="C2018" s="99" t="s">
        <v>653</v>
      </c>
      <c r="D2018" s="105"/>
      <c r="E2018" s="50"/>
      <c r="F2018" s="50"/>
      <c r="G2018" s="50"/>
      <c r="H2018" s="50"/>
      <c r="I2018" s="50"/>
      <c r="J2018" s="103"/>
      <c r="K2018" s="50"/>
      <c r="L2018" s="53" t="s">
        <v>34</v>
      </c>
      <c r="M2018" s="104"/>
      <c r="N2018" s="48"/>
    </row>
    <row r="2019" spans="2:14" s="39" customFormat="1" ht="17.25" customHeight="1" x14ac:dyDescent="0.35">
      <c r="B2019" s="98"/>
      <c r="C2019" s="99"/>
      <c r="D2019" s="105"/>
      <c r="E2019" s="50"/>
      <c r="F2019" s="50"/>
      <c r="G2019" s="50"/>
      <c r="H2019" s="50"/>
      <c r="I2019" s="50"/>
      <c r="J2019" s="103"/>
      <c r="K2019" s="50"/>
      <c r="L2019" s="53"/>
      <c r="M2019" s="104"/>
      <c r="N2019" s="48"/>
    </row>
    <row r="2020" spans="2:14" s="39" customFormat="1" ht="17.25" customHeight="1" x14ac:dyDescent="0.35">
      <c r="B2020" s="98"/>
      <c r="C2020" s="99" t="s">
        <v>654</v>
      </c>
      <c r="D2020" s="32"/>
      <c r="J2020" s="56"/>
      <c r="K2020" s="50"/>
      <c r="L2020" s="53" t="s">
        <v>34</v>
      </c>
      <c r="M2020" s="104"/>
      <c r="N2020" s="48"/>
    </row>
    <row r="2021" spans="2:14" s="39" customFormat="1" ht="17.25" customHeight="1" x14ac:dyDescent="0.35">
      <c r="B2021" s="98"/>
      <c r="C2021" s="99"/>
      <c r="D2021" s="32"/>
      <c r="J2021" s="56"/>
      <c r="K2021" s="50"/>
      <c r="L2021" s="53"/>
      <c r="M2021" s="104"/>
      <c r="N2021" s="48"/>
    </row>
    <row r="2022" spans="2:14" s="39" customFormat="1" ht="17.25" customHeight="1" x14ac:dyDescent="0.35">
      <c r="B2022" s="98"/>
      <c r="C2022" s="99" t="s">
        <v>655</v>
      </c>
      <c r="D2022" s="32"/>
      <c r="J2022" s="56"/>
      <c r="K2022" s="50"/>
      <c r="L2022" s="53" t="s">
        <v>34</v>
      </c>
      <c r="M2022" s="104"/>
      <c r="N2022" s="48"/>
    </row>
    <row r="2023" spans="2:14" s="39" customFormat="1" ht="17.25" customHeight="1" x14ac:dyDescent="0.35">
      <c r="B2023" s="98"/>
      <c r="C2023" s="99"/>
      <c r="D2023" s="32"/>
      <c r="J2023" s="56"/>
      <c r="K2023" s="50"/>
      <c r="L2023" s="53"/>
      <c r="M2023" s="104"/>
      <c r="N2023" s="48"/>
    </row>
    <row r="2024" spans="2:14" s="39" customFormat="1" ht="17.25" customHeight="1" x14ac:dyDescent="0.35">
      <c r="B2024" s="98"/>
      <c r="C2024" s="99" t="s">
        <v>656</v>
      </c>
      <c r="D2024" s="32"/>
      <c r="J2024" s="56"/>
      <c r="K2024" s="50"/>
      <c r="L2024" s="53" t="s">
        <v>34</v>
      </c>
      <c r="M2024" s="104"/>
      <c r="N2024" s="48"/>
    </row>
    <row r="2025" spans="2:14" s="39" customFormat="1" ht="17.25" customHeight="1" x14ac:dyDescent="0.35">
      <c r="B2025" s="98"/>
      <c r="C2025" s="99"/>
      <c r="D2025" s="32"/>
      <c r="J2025" s="56"/>
      <c r="K2025" s="50"/>
      <c r="L2025" s="53"/>
      <c r="M2025" s="104"/>
      <c r="N2025" s="48"/>
    </row>
    <row r="2026" spans="2:14" s="39" customFormat="1" ht="17.25" customHeight="1" x14ac:dyDescent="0.35">
      <c r="B2026" s="98"/>
      <c r="C2026" s="99" t="s">
        <v>657</v>
      </c>
      <c r="D2026" s="32"/>
      <c r="J2026" s="56"/>
      <c r="K2026" s="50"/>
      <c r="L2026" s="53" t="s">
        <v>34</v>
      </c>
      <c r="M2026" s="104"/>
      <c r="N2026" s="48"/>
    </row>
    <row r="2027" spans="2:14" s="39" customFormat="1" ht="17.25" customHeight="1" x14ac:dyDescent="0.35">
      <c r="B2027" s="98"/>
      <c r="C2027" s="99"/>
      <c r="D2027" s="32"/>
      <c r="J2027" s="56"/>
      <c r="K2027" s="50"/>
      <c r="L2027" s="53"/>
      <c r="M2027" s="104"/>
      <c r="N2027" s="48"/>
    </row>
    <row r="2028" spans="2:14" s="39" customFormat="1" ht="17.25" customHeight="1" x14ac:dyDescent="0.35">
      <c r="B2028" s="98"/>
      <c r="C2028" s="99" t="s">
        <v>658</v>
      </c>
      <c r="D2028" s="32"/>
      <c r="J2028" s="56"/>
      <c r="K2028" s="50"/>
      <c r="L2028" s="53" t="s">
        <v>34</v>
      </c>
      <c r="M2028" s="104"/>
      <c r="N2028" s="48"/>
    </row>
    <row r="2029" spans="2:14" s="39" customFormat="1" ht="17.25" customHeight="1" x14ac:dyDescent="0.35">
      <c r="B2029" s="98"/>
      <c r="C2029" s="99"/>
      <c r="D2029" s="32"/>
      <c r="J2029" s="56"/>
      <c r="K2029" s="50"/>
      <c r="L2029" s="53"/>
      <c r="M2029" s="104"/>
      <c r="N2029" s="48"/>
    </row>
    <row r="2030" spans="2:14" s="39" customFormat="1" ht="17.25" customHeight="1" x14ac:dyDescent="0.35">
      <c r="B2030" s="98"/>
      <c r="C2030" s="99" t="s">
        <v>659</v>
      </c>
      <c r="D2030" s="32"/>
      <c r="J2030" s="56"/>
      <c r="K2030" s="50"/>
      <c r="L2030" s="53" t="s">
        <v>34</v>
      </c>
      <c r="M2030" s="104"/>
      <c r="N2030" s="48"/>
    </row>
    <row r="2031" spans="2:14" s="39" customFormat="1" ht="17.25" customHeight="1" x14ac:dyDescent="0.35">
      <c r="B2031" s="98"/>
      <c r="C2031" s="99"/>
      <c r="D2031" s="32"/>
      <c r="J2031" s="56"/>
      <c r="K2031" s="50"/>
      <c r="L2031" s="53"/>
      <c r="M2031" s="104"/>
      <c r="N2031" s="48"/>
    </row>
    <row r="2032" spans="2:14" s="39" customFormat="1" ht="17.25" customHeight="1" x14ac:dyDescent="0.35">
      <c r="B2032" s="98"/>
      <c r="C2032" s="99" t="s">
        <v>660</v>
      </c>
      <c r="D2032" s="32"/>
      <c r="J2032" s="56"/>
      <c r="K2032" s="50"/>
      <c r="L2032" s="53" t="s">
        <v>34</v>
      </c>
      <c r="M2032" s="104"/>
      <c r="N2032" s="48"/>
    </row>
    <row r="2033" spans="2:14" s="39" customFormat="1" ht="17.25" customHeight="1" x14ac:dyDescent="0.35">
      <c r="B2033" s="98"/>
      <c r="C2033" s="99"/>
      <c r="D2033" s="32"/>
      <c r="J2033" s="56"/>
      <c r="K2033" s="50"/>
      <c r="L2033" s="53"/>
      <c r="M2033" s="104"/>
      <c r="N2033" s="48"/>
    </row>
    <row r="2034" spans="2:14" s="39" customFormat="1" ht="17.25" customHeight="1" x14ac:dyDescent="0.35">
      <c r="B2034" s="98"/>
      <c r="C2034" s="99" t="s">
        <v>661</v>
      </c>
      <c r="D2034" s="32"/>
      <c r="J2034" s="56"/>
      <c r="K2034" s="50"/>
      <c r="L2034" s="53" t="s">
        <v>34</v>
      </c>
      <c r="M2034" s="104"/>
      <c r="N2034" s="48"/>
    </row>
    <row r="2035" spans="2:14" s="39" customFormat="1" ht="17.25" customHeight="1" x14ac:dyDescent="0.35">
      <c r="B2035" s="98"/>
      <c r="C2035" s="99"/>
      <c r="D2035" s="32"/>
      <c r="J2035" s="56"/>
      <c r="K2035" s="50"/>
      <c r="L2035" s="53"/>
      <c r="M2035" s="104"/>
      <c r="N2035" s="48"/>
    </row>
    <row r="2036" spans="2:14" s="39" customFormat="1" ht="17.25" customHeight="1" x14ac:dyDescent="0.35">
      <c r="B2036" s="98"/>
      <c r="C2036" s="99" t="s">
        <v>662</v>
      </c>
      <c r="D2036" s="32"/>
      <c r="J2036" s="56"/>
      <c r="K2036" s="50"/>
      <c r="L2036" s="53" t="s">
        <v>34</v>
      </c>
      <c r="M2036" s="104"/>
      <c r="N2036" s="48"/>
    </row>
    <row r="2037" spans="2:14" s="39" customFormat="1" ht="17.25" customHeight="1" x14ac:dyDescent="0.35">
      <c r="B2037" s="98"/>
      <c r="C2037" s="99"/>
      <c r="D2037" s="32"/>
      <c r="J2037" s="56"/>
      <c r="K2037" s="50"/>
      <c r="L2037" s="53"/>
      <c r="M2037" s="104"/>
      <c r="N2037" s="48"/>
    </row>
    <row r="2038" spans="2:14" s="39" customFormat="1" ht="17.25" customHeight="1" x14ac:dyDescent="0.35">
      <c r="B2038" s="98"/>
      <c r="C2038" s="99" t="s">
        <v>663</v>
      </c>
      <c r="D2038" s="32"/>
      <c r="J2038" s="56"/>
      <c r="K2038" s="50"/>
      <c r="L2038" s="53" t="s">
        <v>34</v>
      </c>
      <c r="M2038" s="104"/>
      <c r="N2038" s="48"/>
    </row>
    <row r="2039" spans="2:14" s="39" customFormat="1" ht="17.25" customHeight="1" x14ac:dyDescent="0.35">
      <c r="B2039" s="98"/>
      <c r="C2039" s="99"/>
      <c r="D2039" s="32"/>
      <c r="J2039" s="56"/>
      <c r="K2039" s="50"/>
      <c r="L2039" s="53"/>
      <c r="M2039" s="104"/>
      <c r="N2039" s="48"/>
    </row>
    <row r="2040" spans="2:14" s="39" customFormat="1" ht="17.25" customHeight="1" x14ac:dyDescent="0.35">
      <c r="B2040" s="98"/>
      <c r="C2040" s="99" t="s">
        <v>664</v>
      </c>
      <c r="D2040" s="32"/>
      <c r="J2040" s="56"/>
      <c r="K2040" s="50"/>
      <c r="L2040" s="53" t="s">
        <v>34</v>
      </c>
      <c r="M2040" s="104"/>
      <c r="N2040" s="48"/>
    </row>
    <row r="2041" spans="2:14" s="39" customFormat="1" ht="17.25" customHeight="1" x14ac:dyDescent="0.35">
      <c r="B2041" s="98"/>
      <c r="C2041" s="99"/>
      <c r="D2041" s="32"/>
      <c r="J2041" s="56"/>
      <c r="K2041" s="50"/>
      <c r="L2041" s="53"/>
      <c r="M2041" s="104"/>
      <c r="N2041" s="48"/>
    </row>
    <row r="2042" spans="2:14" s="39" customFormat="1" ht="17.25" customHeight="1" x14ac:dyDescent="0.35">
      <c r="B2042" s="98"/>
      <c r="C2042" s="99" t="s">
        <v>665</v>
      </c>
      <c r="D2042" s="32"/>
      <c r="J2042" s="56"/>
      <c r="K2042" s="50"/>
      <c r="L2042" s="53" t="s">
        <v>34</v>
      </c>
      <c r="M2042" s="104"/>
      <c r="N2042" s="48"/>
    </row>
    <row r="2043" spans="2:14" s="39" customFormat="1" ht="17.25" customHeight="1" x14ac:dyDescent="0.35">
      <c r="B2043" s="98"/>
      <c r="C2043" s="99"/>
      <c r="D2043" s="32"/>
      <c r="J2043" s="56"/>
      <c r="K2043" s="50"/>
      <c r="L2043" s="53"/>
      <c r="M2043" s="104"/>
      <c r="N2043" s="48"/>
    </row>
    <row r="2044" spans="2:14" s="39" customFormat="1" ht="17.25" customHeight="1" x14ac:dyDescent="0.35">
      <c r="B2044" s="98"/>
      <c r="C2044" s="99" t="s">
        <v>666</v>
      </c>
      <c r="D2044" s="32"/>
      <c r="J2044" s="56"/>
      <c r="K2044" s="50"/>
      <c r="L2044" s="53" t="s">
        <v>34</v>
      </c>
      <c r="M2044" s="104"/>
      <c r="N2044" s="48"/>
    </row>
    <row r="2045" spans="2:14" s="39" customFormat="1" ht="17.25" customHeight="1" x14ac:dyDescent="0.35">
      <c r="B2045" s="98"/>
      <c r="C2045" s="99"/>
      <c r="D2045" s="32"/>
      <c r="J2045" s="56"/>
      <c r="K2045" s="50"/>
      <c r="L2045" s="53"/>
      <c r="M2045" s="104"/>
      <c r="N2045" s="48"/>
    </row>
    <row r="2046" spans="2:14" s="39" customFormat="1" ht="17.25" customHeight="1" x14ac:dyDescent="0.35">
      <c r="B2046" s="98"/>
      <c r="C2046" s="99" t="s">
        <v>667</v>
      </c>
      <c r="D2046" s="32"/>
      <c r="J2046" s="56"/>
      <c r="K2046" s="50"/>
      <c r="L2046" s="53" t="s">
        <v>34</v>
      </c>
      <c r="M2046" s="104"/>
      <c r="N2046" s="48"/>
    </row>
    <row r="2047" spans="2:14" s="39" customFormat="1" ht="17.25" customHeight="1" x14ac:dyDescent="0.35">
      <c r="B2047" s="98"/>
      <c r="C2047" s="99"/>
      <c r="D2047" s="32"/>
      <c r="J2047" s="56"/>
      <c r="K2047" s="50"/>
      <c r="L2047" s="53"/>
      <c r="M2047" s="104"/>
      <c r="N2047" s="48"/>
    </row>
    <row r="2048" spans="2:14" s="39" customFormat="1" ht="17.25" customHeight="1" x14ac:dyDescent="0.35">
      <c r="B2048" s="98"/>
      <c r="C2048" s="99" t="s">
        <v>668</v>
      </c>
      <c r="D2048" s="32"/>
      <c r="J2048" s="56"/>
      <c r="K2048" s="50"/>
      <c r="L2048" s="53" t="s">
        <v>34</v>
      </c>
      <c r="M2048" s="104"/>
      <c r="N2048" s="48"/>
    </row>
    <row r="2049" spans="2:14" s="39" customFormat="1" ht="17.25" customHeight="1" x14ac:dyDescent="0.35">
      <c r="B2049" s="98"/>
      <c r="C2049" s="99"/>
      <c r="D2049" s="32"/>
      <c r="J2049" s="56"/>
      <c r="K2049" s="50"/>
      <c r="L2049" s="53"/>
      <c r="M2049" s="104"/>
      <c r="N2049" s="48"/>
    </row>
    <row r="2050" spans="2:14" s="39" customFormat="1" ht="17.25" customHeight="1" x14ac:dyDescent="0.35">
      <c r="B2050" s="98"/>
      <c r="C2050" s="99" t="s">
        <v>669</v>
      </c>
      <c r="D2050" s="32"/>
      <c r="J2050" s="56"/>
      <c r="K2050" s="50"/>
      <c r="L2050" s="53" t="s">
        <v>34</v>
      </c>
      <c r="M2050" s="104"/>
      <c r="N2050" s="48"/>
    </row>
    <row r="2051" spans="2:14" s="39" customFormat="1" ht="17.25" customHeight="1" x14ac:dyDescent="0.35">
      <c r="B2051" s="98"/>
      <c r="C2051" s="99"/>
      <c r="D2051" s="32"/>
      <c r="J2051" s="56"/>
      <c r="K2051" s="50"/>
      <c r="L2051" s="53"/>
      <c r="M2051" s="104"/>
      <c r="N2051" s="48"/>
    </row>
    <row r="2052" spans="2:14" s="39" customFormat="1" ht="17.25" customHeight="1" x14ac:dyDescent="0.35">
      <c r="B2052" s="98"/>
      <c r="C2052" s="99" t="s">
        <v>670</v>
      </c>
      <c r="D2052" s="32"/>
      <c r="J2052" s="56"/>
      <c r="K2052" s="50"/>
      <c r="L2052" s="53" t="s">
        <v>34</v>
      </c>
      <c r="M2052" s="104"/>
      <c r="N2052" s="48"/>
    </row>
    <row r="2053" spans="2:14" s="39" customFormat="1" ht="17.25" customHeight="1" x14ac:dyDescent="0.35">
      <c r="B2053" s="98"/>
      <c r="C2053" s="99"/>
      <c r="D2053" s="32"/>
      <c r="J2053" s="56"/>
      <c r="K2053" s="50"/>
      <c r="L2053" s="53"/>
      <c r="M2053" s="104"/>
      <c r="N2053" s="48"/>
    </row>
    <row r="2054" spans="2:14" s="39" customFormat="1" ht="17.25" customHeight="1" x14ac:dyDescent="0.35">
      <c r="B2054" s="98"/>
      <c r="C2054" s="99" t="s">
        <v>671</v>
      </c>
      <c r="D2054" s="32"/>
      <c r="J2054" s="56"/>
      <c r="K2054" s="50"/>
      <c r="L2054" s="53" t="s">
        <v>34</v>
      </c>
      <c r="M2054" s="104"/>
      <c r="N2054" s="48"/>
    </row>
    <row r="2055" spans="2:14" s="39" customFormat="1" ht="17.25" customHeight="1" x14ac:dyDescent="0.35">
      <c r="B2055" s="98"/>
      <c r="C2055" s="99"/>
      <c r="D2055" s="32"/>
      <c r="J2055" s="56"/>
      <c r="K2055" s="50"/>
      <c r="L2055" s="53"/>
      <c r="M2055" s="104"/>
      <c r="N2055" s="48"/>
    </row>
    <row r="2056" spans="2:14" s="39" customFormat="1" ht="17.25" customHeight="1" x14ac:dyDescent="0.35">
      <c r="B2056" s="98"/>
      <c r="C2056" s="99" t="s">
        <v>672</v>
      </c>
      <c r="D2056" s="32"/>
      <c r="J2056" s="56"/>
      <c r="K2056" s="50"/>
      <c r="L2056" s="53" t="s">
        <v>34</v>
      </c>
      <c r="M2056" s="104"/>
      <c r="N2056" s="48"/>
    </row>
    <row r="2057" spans="2:14" s="39" customFormat="1" ht="17.25" customHeight="1" x14ac:dyDescent="0.35">
      <c r="B2057" s="98"/>
      <c r="C2057" s="99"/>
      <c r="D2057" s="32"/>
      <c r="J2057" s="56"/>
      <c r="K2057" s="50"/>
      <c r="L2057" s="53"/>
      <c r="M2057" s="104"/>
      <c r="N2057" s="48"/>
    </row>
    <row r="2058" spans="2:14" s="39" customFormat="1" ht="17.25" customHeight="1" x14ac:dyDescent="0.35">
      <c r="B2058" s="98"/>
      <c r="C2058" s="99" t="s">
        <v>673</v>
      </c>
      <c r="D2058" s="32"/>
      <c r="J2058" s="56"/>
      <c r="K2058" s="50"/>
      <c r="L2058" s="53" t="s">
        <v>34</v>
      </c>
      <c r="M2058" s="104"/>
      <c r="N2058" s="48"/>
    </row>
    <row r="2059" spans="2:14" s="39" customFormat="1" ht="17.25" customHeight="1" x14ac:dyDescent="0.35">
      <c r="B2059" s="98"/>
      <c r="C2059" s="99"/>
      <c r="D2059" s="32"/>
      <c r="J2059" s="56"/>
      <c r="K2059" s="50"/>
      <c r="L2059" s="53"/>
      <c r="M2059" s="104"/>
      <c r="N2059" s="48"/>
    </row>
    <row r="2060" spans="2:14" s="39" customFormat="1" ht="17.25" customHeight="1" x14ac:dyDescent="0.35">
      <c r="B2060" s="98"/>
      <c r="C2060" s="99" t="s">
        <v>674</v>
      </c>
      <c r="D2060" s="32"/>
      <c r="J2060" s="56"/>
      <c r="K2060" s="50"/>
      <c r="L2060" s="53" t="s">
        <v>34</v>
      </c>
      <c r="M2060" s="104"/>
      <c r="N2060" s="48"/>
    </row>
    <row r="2061" spans="2:14" s="39" customFormat="1" ht="17.25" customHeight="1" x14ac:dyDescent="0.35">
      <c r="B2061" s="98"/>
      <c r="C2061" s="99"/>
      <c r="D2061" s="32"/>
      <c r="J2061" s="56"/>
      <c r="K2061" s="50"/>
      <c r="L2061" s="53"/>
      <c r="M2061" s="104"/>
      <c r="N2061" s="48"/>
    </row>
    <row r="2062" spans="2:14" s="39" customFormat="1" ht="17.25" customHeight="1" x14ac:dyDescent="0.35">
      <c r="B2062" s="98"/>
      <c r="C2062" s="99" t="s">
        <v>675</v>
      </c>
      <c r="D2062" s="32"/>
      <c r="J2062" s="56"/>
      <c r="K2062" s="50"/>
      <c r="L2062" s="53" t="s">
        <v>34</v>
      </c>
      <c r="M2062" s="104"/>
      <c r="N2062" s="48"/>
    </row>
    <row r="2063" spans="2:14" s="39" customFormat="1" ht="17.25" customHeight="1" x14ac:dyDescent="0.35">
      <c r="B2063" s="98"/>
      <c r="C2063" s="99"/>
      <c r="D2063" s="32"/>
      <c r="J2063" s="56"/>
      <c r="K2063" s="50"/>
      <c r="L2063" s="53"/>
      <c r="M2063" s="104"/>
      <c r="N2063" s="48"/>
    </row>
    <row r="2064" spans="2:14" s="39" customFormat="1" ht="17.25" customHeight="1" x14ac:dyDescent="0.35">
      <c r="B2064" s="98"/>
      <c r="C2064" s="99" t="s">
        <v>676</v>
      </c>
      <c r="D2064" s="32"/>
      <c r="J2064" s="56"/>
      <c r="K2064" s="50"/>
      <c r="L2064" s="53" t="s">
        <v>34</v>
      </c>
      <c r="M2064" s="104"/>
      <c r="N2064" s="48"/>
    </row>
    <row r="2065" spans="2:14" s="39" customFormat="1" ht="17.25" customHeight="1" x14ac:dyDescent="0.35">
      <c r="B2065" s="98"/>
      <c r="C2065" s="99"/>
      <c r="D2065" s="32"/>
      <c r="J2065" s="56"/>
      <c r="K2065" s="50"/>
      <c r="L2065" s="53"/>
      <c r="M2065" s="104"/>
      <c r="N2065" s="48"/>
    </row>
    <row r="2066" spans="2:14" s="39" customFormat="1" ht="17.25" customHeight="1" x14ac:dyDescent="0.35">
      <c r="B2066" s="98"/>
      <c r="C2066" s="99" t="s">
        <v>677</v>
      </c>
      <c r="D2066" s="32"/>
      <c r="J2066" s="56"/>
      <c r="K2066" s="50"/>
      <c r="L2066" s="53" t="s">
        <v>34</v>
      </c>
      <c r="M2066" s="104"/>
      <c r="N2066" s="48"/>
    </row>
    <row r="2067" spans="2:14" s="39" customFormat="1" ht="17.25" customHeight="1" x14ac:dyDescent="0.35">
      <c r="B2067" s="98"/>
      <c r="C2067" s="99"/>
      <c r="D2067" s="32"/>
      <c r="J2067" s="56"/>
      <c r="K2067" s="50"/>
      <c r="L2067" s="53"/>
      <c r="M2067" s="104"/>
      <c r="N2067" s="48"/>
    </row>
    <row r="2068" spans="2:14" s="39" customFormat="1" ht="17.25" customHeight="1" x14ac:dyDescent="0.35">
      <c r="B2068" s="98"/>
      <c r="C2068" s="99" t="s">
        <v>678</v>
      </c>
      <c r="D2068" s="32"/>
      <c r="J2068" s="56"/>
      <c r="K2068" s="50"/>
      <c r="L2068" s="53" t="s">
        <v>34</v>
      </c>
      <c r="M2068" s="104"/>
      <c r="N2068" s="48"/>
    </row>
    <row r="2069" spans="2:14" s="39" customFormat="1" ht="17.25" customHeight="1" x14ac:dyDescent="0.35">
      <c r="B2069" s="98"/>
      <c r="C2069" s="99"/>
      <c r="D2069" s="32"/>
      <c r="J2069" s="56"/>
      <c r="K2069" s="50"/>
      <c r="L2069" s="53"/>
      <c r="M2069" s="104"/>
      <c r="N2069" s="48"/>
    </row>
    <row r="2070" spans="2:14" s="39" customFormat="1" ht="17.25" customHeight="1" x14ac:dyDescent="0.35">
      <c r="B2070" s="98"/>
      <c r="C2070" s="99" t="s">
        <v>679</v>
      </c>
      <c r="D2070" s="32"/>
      <c r="J2070" s="56"/>
      <c r="K2070" s="50"/>
      <c r="L2070" s="53" t="s">
        <v>34</v>
      </c>
      <c r="M2070" s="104"/>
      <c r="N2070" s="48"/>
    </row>
    <row r="2071" spans="2:14" s="39" customFormat="1" ht="17.25" customHeight="1" x14ac:dyDescent="0.35">
      <c r="B2071" s="98"/>
      <c r="C2071" s="99"/>
      <c r="D2071" s="32"/>
      <c r="J2071" s="56"/>
      <c r="K2071" s="50"/>
      <c r="L2071" s="53"/>
      <c r="M2071" s="104"/>
      <c r="N2071" s="48"/>
    </row>
    <row r="2072" spans="2:14" s="39" customFormat="1" ht="17.25" customHeight="1" x14ac:dyDescent="0.35">
      <c r="B2072" s="98"/>
      <c r="C2072" s="99" t="s">
        <v>680</v>
      </c>
      <c r="D2072" s="32"/>
      <c r="J2072" s="56"/>
      <c r="K2072" s="50"/>
      <c r="L2072" s="53" t="s">
        <v>34</v>
      </c>
      <c r="M2072" s="104"/>
      <c r="N2072" s="48"/>
    </row>
    <row r="2073" spans="2:14" s="39" customFormat="1" ht="17.25" customHeight="1" x14ac:dyDescent="0.35">
      <c r="B2073" s="98"/>
      <c r="C2073" s="99"/>
      <c r="D2073" s="32"/>
      <c r="J2073" s="56"/>
      <c r="K2073" s="50"/>
      <c r="L2073" s="53"/>
      <c r="M2073" s="104"/>
      <c r="N2073" s="48"/>
    </row>
    <row r="2074" spans="2:14" s="39" customFormat="1" ht="17.25" customHeight="1" x14ac:dyDescent="0.35">
      <c r="B2074" s="98"/>
      <c r="C2074" s="99" t="s">
        <v>681</v>
      </c>
      <c r="D2074" s="32"/>
      <c r="J2074" s="56"/>
      <c r="K2074" s="50"/>
      <c r="L2074" s="53" t="s">
        <v>34</v>
      </c>
      <c r="M2074" s="104"/>
      <c r="N2074" s="48"/>
    </row>
    <row r="2075" spans="2:14" s="39" customFormat="1" ht="17.25" customHeight="1" x14ac:dyDescent="0.35">
      <c r="B2075" s="98"/>
      <c r="C2075" s="99"/>
      <c r="D2075" s="32"/>
      <c r="J2075" s="56"/>
      <c r="K2075" s="50"/>
      <c r="L2075" s="53"/>
      <c r="M2075" s="104"/>
      <c r="N2075" s="48"/>
    </row>
    <row r="2076" spans="2:14" s="39" customFormat="1" ht="17.25" customHeight="1" x14ac:dyDescent="0.35">
      <c r="B2076" s="98"/>
      <c r="C2076" s="99"/>
      <c r="D2076" s="32"/>
      <c r="J2076" s="56"/>
      <c r="K2076" s="50"/>
      <c r="L2076" s="53"/>
      <c r="M2076" s="104"/>
      <c r="N2076" s="48"/>
    </row>
    <row r="2077" spans="2:14" s="39" customFormat="1" ht="17.25" customHeight="1" x14ac:dyDescent="0.35">
      <c r="B2077" s="98"/>
      <c r="C2077" s="99"/>
      <c r="D2077" s="32"/>
      <c r="J2077" s="56"/>
      <c r="K2077" s="50"/>
      <c r="L2077" s="53"/>
      <c r="M2077" s="104"/>
      <c r="N2077" s="48"/>
    </row>
    <row r="2078" spans="2:14" s="39" customFormat="1" ht="17.25" customHeight="1" x14ac:dyDescent="0.35">
      <c r="B2078" s="98"/>
      <c r="C2078" s="99"/>
      <c r="D2078" s="32"/>
      <c r="J2078" s="56"/>
      <c r="K2078" s="50"/>
      <c r="L2078" s="53"/>
      <c r="M2078" s="104"/>
      <c r="N2078" s="48"/>
    </row>
    <row r="2079" spans="2:14" s="39" customFormat="1" ht="42.75" customHeight="1" thickBot="1" x14ac:dyDescent="0.45">
      <c r="B2079" s="98"/>
      <c r="C2079" s="106" t="s">
        <v>682</v>
      </c>
      <c r="D2079" s="32"/>
      <c r="J2079" s="56"/>
      <c r="K2079" s="50"/>
      <c r="L2079" s="59" t="s">
        <v>34</v>
      </c>
      <c r="M2079" s="107"/>
      <c r="N2079" s="108"/>
    </row>
    <row r="2080" spans="2:14" s="39" customFormat="1" ht="17.25" customHeight="1" thickTop="1" x14ac:dyDescent="0.35">
      <c r="B2080" s="98"/>
      <c r="C2080" s="99"/>
      <c r="D2080" s="32"/>
      <c r="J2080" s="56"/>
      <c r="K2080" s="50"/>
      <c r="L2080" s="53"/>
      <c r="M2080" s="104"/>
      <c r="N2080" s="48"/>
    </row>
    <row r="2081" spans="2:22" x14ac:dyDescent="0.35">
      <c r="B2081" s="109"/>
      <c r="C2081" s="25"/>
      <c r="D2081" s="16"/>
      <c r="E2081" s="110"/>
      <c r="J2081" s="17"/>
      <c r="K2081" s="20"/>
      <c r="M2081" s="111"/>
      <c r="N2081" s="5"/>
    </row>
    <row r="2082" spans="2:22" x14ac:dyDescent="0.35">
      <c r="B2082" s="109"/>
      <c r="C2082" s="25"/>
      <c r="D2082" s="16"/>
      <c r="E2082" s="110"/>
      <c r="J2082" s="17"/>
      <c r="K2082" s="20"/>
      <c r="M2082" s="111"/>
      <c r="N2082" s="5"/>
    </row>
    <row r="2083" spans="2:22" x14ac:dyDescent="0.35">
      <c r="C2083" s="50" t="s">
        <v>36</v>
      </c>
      <c r="E2083" s="7"/>
      <c r="F2083" s="7"/>
      <c r="G2083" s="7"/>
      <c r="H2083" s="7"/>
      <c r="I2083" s="7"/>
      <c r="N2083" s="5"/>
    </row>
    <row r="2084" spans="2:22" x14ac:dyDescent="0.35">
      <c r="C2084" s="50" t="s">
        <v>37</v>
      </c>
      <c r="E2084" s="7"/>
      <c r="F2084" s="7"/>
      <c r="G2084" s="7"/>
      <c r="H2084" s="7"/>
      <c r="I2084" s="7"/>
      <c r="N2084" s="5"/>
    </row>
    <row r="2085" spans="2:22" x14ac:dyDescent="0.35">
      <c r="C2085" s="50" t="s">
        <v>38</v>
      </c>
      <c r="E2085" s="7"/>
      <c r="F2085" s="7"/>
      <c r="G2085" s="7"/>
      <c r="H2085" s="7"/>
      <c r="I2085" s="7"/>
      <c r="N2085" s="5"/>
    </row>
    <row r="2086" spans="2:22" ht="18" x14ac:dyDescent="0.4">
      <c r="B2086" s="112"/>
      <c r="C2086" s="50" t="str">
        <f>+C2004</f>
        <v xml:space="preserve">Dlamvuzo High School </v>
      </c>
      <c r="D2086" s="113"/>
      <c r="E2086" s="72"/>
      <c r="F2086" s="72"/>
      <c r="G2086" s="72"/>
      <c r="H2086" s="72"/>
      <c r="I2086" s="72"/>
      <c r="J2086" s="6"/>
      <c r="K2086" s="6"/>
      <c r="L2086" s="72"/>
      <c r="M2086" s="72"/>
      <c r="N2086" s="5"/>
    </row>
    <row r="2087" spans="2:22" ht="18" x14ac:dyDescent="0.4">
      <c r="B2087" s="112"/>
      <c r="C2087" s="114" t="s">
        <v>683</v>
      </c>
      <c r="D2087" s="113"/>
      <c r="E2087" s="72"/>
      <c r="F2087" s="72"/>
      <c r="G2087" s="72"/>
      <c r="H2087" s="72"/>
      <c r="I2087" s="72"/>
      <c r="J2087" s="6"/>
      <c r="K2087" s="6"/>
      <c r="L2087" s="72"/>
      <c r="M2087" s="72"/>
      <c r="N2087" s="5"/>
    </row>
    <row r="2088" spans="2:22" ht="18" x14ac:dyDescent="0.4">
      <c r="B2088" s="58"/>
      <c r="K2088" s="6" t="s">
        <v>0</v>
      </c>
      <c r="N2088" s="5"/>
    </row>
    <row r="2089" spans="2:22" ht="18" x14ac:dyDescent="0.4">
      <c r="B2089" s="96" t="s">
        <v>1</v>
      </c>
      <c r="K2089" s="6" t="s">
        <v>1157</v>
      </c>
      <c r="N2089" s="5"/>
    </row>
    <row r="2090" spans="2:22" ht="18" x14ac:dyDescent="0.4">
      <c r="K2090" s="6" t="str">
        <f>+K2008</f>
        <v>DLAMVUZO HIGH SCHOOL</v>
      </c>
      <c r="N2090" s="5"/>
    </row>
    <row r="2091" spans="2:22" s="7" customFormat="1" ht="18" x14ac:dyDescent="0.4">
      <c r="B2091" s="54"/>
      <c r="C2091" s="58"/>
      <c r="D2091" s="55"/>
      <c r="E2091" s="39"/>
      <c r="F2091" s="39"/>
      <c r="G2091" s="39"/>
      <c r="H2091" s="39"/>
      <c r="I2091" s="39"/>
      <c r="J2091" s="56"/>
      <c r="K2091" s="50"/>
      <c r="L2091" s="53"/>
      <c r="M2091" s="57"/>
      <c r="N2091" s="48"/>
      <c r="O2091" s="5"/>
      <c r="P2091" s="5"/>
      <c r="Q2091" s="5"/>
      <c r="R2091" s="5"/>
      <c r="S2091" s="5"/>
      <c r="T2091" s="5"/>
      <c r="U2091" s="5"/>
      <c r="V2091" s="5"/>
    </row>
    <row r="2092" spans="2:22" s="7" customFormat="1" ht="18" x14ac:dyDescent="0.35">
      <c r="B2092" s="54"/>
      <c r="C2092" s="97"/>
      <c r="D2092" s="55"/>
      <c r="E2092" s="39"/>
      <c r="F2092" s="39"/>
      <c r="G2092" s="39"/>
      <c r="H2092" s="39"/>
      <c r="I2092" s="39"/>
      <c r="J2092" s="56"/>
      <c r="K2092" s="50"/>
      <c r="L2092" s="53"/>
      <c r="M2092" s="57"/>
      <c r="N2092" s="48"/>
      <c r="O2092" s="5"/>
      <c r="P2092" s="5"/>
      <c r="Q2092" s="5"/>
      <c r="R2092" s="5"/>
      <c r="S2092" s="5"/>
      <c r="T2092" s="5"/>
      <c r="U2092" s="5"/>
      <c r="V2092" s="5"/>
    </row>
    <row r="2093" spans="2:22" ht="18" x14ac:dyDescent="0.4">
      <c r="B2093" s="115" t="s">
        <v>684</v>
      </c>
      <c r="C2093" s="116" t="s">
        <v>685</v>
      </c>
      <c r="D2093" s="50"/>
      <c r="E2093" s="53"/>
      <c r="F2093" s="53" t="s">
        <v>34</v>
      </c>
      <c r="G2093" s="50"/>
      <c r="H2093" s="50"/>
      <c r="I2093" s="50"/>
      <c r="J2093" s="103"/>
      <c r="K2093" s="50"/>
      <c r="L2093" s="53"/>
      <c r="M2093" s="117" t="s">
        <v>7</v>
      </c>
      <c r="N2093" s="48"/>
    </row>
    <row r="2094" spans="2:22" x14ac:dyDescent="0.35">
      <c r="B2094" s="118"/>
      <c r="C2094" s="99"/>
      <c r="D2094" s="100"/>
      <c r="E2094" s="101"/>
      <c r="F2094" s="102"/>
      <c r="G2094" s="50"/>
      <c r="H2094" s="50"/>
      <c r="I2094" s="50"/>
      <c r="J2094" s="103"/>
      <c r="K2094" s="50"/>
      <c r="L2094" s="53"/>
      <c r="M2094" s="104"/>
      <c r="N2094" s="48"/>
    </row>
    <row r="2095" spans="2:22" x14ac:dyDescent="0.35">
      <c r="B2095" s="118">
        <v>1</v>
      </c>
      <c r="C2095" s="99" t="s">
        <v>38</v>
      </c>
      <c r="D2095" s="100" t="s">
        <v>686</v>
      </c>
      <c r="E2095" s="101"/>
      <c r="F2095" s="102" t="s">
        <v>34</v>
      </c>
      <c r="G2095" s="50"/>
      <c r="H2095" s="50"/>
      <c r="I2095" s="50"/>
      <c r="J2095" s="103"/>
      <c r="K2095" s="50">
        <v>33</v>
      </c>
      <c r="L2095" s="53" t="s">
        <v>34</v>
      </c>
      <c r="M2095" s="104">
        <v>0</v>
      </c>
      <c r="N2095" s="48"/>
    </row>
    <row r="2096" spans="2:22" x14ac:dyDescent="0.35">
      <c r="B2096" s="118"/>
      <c r="C2096" s="99"/>
      <c r="D2096" s="100"/>
      <c r="E2096" s="101"/>
      <c r="F2096" s="102"/>
      <c r="G2096" s="50"/>
      <c r="H2096" s="50"/>
      <c r="I2096" s="50"/>
      <c r="J2096" s="103"/>
      <c r="K2096" s="50"/>
      <c r="L2096" s="53"/>
      <c r="M2096" s="104"/>
      <c r="N2096" s="48"/>
    </row>
    <row r="2097" spans="2:22" x14ac:dyDescent="0.35">
      <c r="B2097" s="118"/>
      <c r="C2097" s="99"/>
      <c r="D2097" s="100"/>
      <c r="E2097" s="101"/>
      <c r="F2097" s="102"/>
      <c r="G2097" s="50"/>
      <c r="H2097" s="50"/>
      <c r="I2097" s="50"/>
      <c r="J2097" s="103"/>
      <c r="K2097" s="50"/>
      <c r="L2097" s="53"/>
      <c r="M2097" s="104"/>
      <c r="N2097" s="48"/>
    </row>
    <row r="2098" spans="2:22" x14ac:dyDescent="0.35">
      <c r="B2098" s="118"/>
      <c r="C2098" s="99"/>
      <c r="D2098" s="105"/>
      <c r="E2098" s="50"/>
      <c r="F2098" s="50"/>
      <c r="G2098" s="50"/>
      <c r="H2098" s="50"/>
      <c r="I2098" s="50"/>
      <c r="J2098" s="103"/>
      <c r="K2098" s="50"/>
      <c r="L2098" s="53"/>
      <c r="M2098" s="104"/>
      <c r="N2098" s="48"/>
    </row>
    <row r="2099" spans="2:22" x14ac:dyDescent="0.35">
      <c r="B2099" s="118"/>
      <c r="C2099" s="99"/>
      <c r="D2099" s="105"/>
      <c r="E2099" s="50"/>
      <c r="F2099" s="50"/>
      <c r="G2099" s="50"/>
      <c r="H2099" s="50"/>
      <c r="I2099" s="50"/>
      <c r="J2099" s="103"/>
      <c r="K2099" s="50"/>
      <c r="L2099" s="53"/>
      <c r="M2099" s="104"/>
      <c r="N2099" s="48"/>
    </row>
    <row r="2100" spans="2:22" x14ac:dyDescent="0.35">
      <c r="B2100" s="118"/>
      <c r="C2100" s="99"/>
      <c r="D2100" s="105"/>
      <c r="E2100" s="50"/>
      <c r="F2100" s="50"/>
      <c r="G2100" s="50"/>
      <c r="H2100" s="50"/>
      <c r="I2100" s="50"/>
      <c r="J2100" s="103"/>
      <c r="K2100" s="50"/>
      <c r="L2100" s="53"/>
      <c r="M2100" s="104"/>
      <c r="N2100" s="48"/>
    </row>
    <row r="2101" spans="2:22" x14ac:dyDescent="0.35">
      <c r="B2101" s="118"/>
      <c r="C2101" s="99"/>
      <c r="D2101" s="32"/>
      <c r="E2101" s="39"/>
      <c r="F2101" s="39"/>
      <c r="G2101" s="39"/>
      <c r="H2101" s="39"/>
      <c r="I2101" s="39"/>
      <c r="J2101" s="56"/>
      <c r="K2101" s="50"/>
      <c r="L2101" s="53"/>
      <c r="M2101" s="104"/>
      <c r="N2101" s="48"/>
    </row>
    <row r="2102" spans="2:22" x14ac:dyDescent="0.35">
      <c r="B2102" s="118"/>
      <c r="C2102" s="99"/>
      <c r="D2102" s="32"/>
      <c r="E2102" s="39"/>
      <c r="F2102" s="39"/>
      <c r="G2102" s="39"/>
      <c r="H2102" s="39"/>
      <c r="I2102" s="39"/>
      <c r="J2102" s="56"/>
      <c r="K2102" s="50"/>
      <c r="L2102" s="53"/>
      <c r="M2102" s="104"/>
      <c r="N2102" s="48"/>
    </row>
    <row r="2103" spans="2:22" x14ac:dyDescent="0.35">
      <c r="B2103" s="118"/>
      <c r="C2103" s="99"/>
      <c r="D2103" s="32"/>
      <c r="E2103" s="39"/>
      <c r="F2103" s="39"/>
      <c r="G2103" s="39"/>
      <c r="H2103" s="39"/>
      <c r="I2103" s="39"/>
      <c r="J2103" s="56"/>
      <c r="K2103" s="50"/>
      <c r="L2103" s="53"/>
      <c r="M2103" s="104"/>
      <c r="N2103" s="48"/>
    </row>
    <row r="2104" spans="2:22" x14ac:dyDescent="0.35">
      <c r="B2104" s="118"/>
      <c r="C2104" s="99"/>
      <c r="D2104" s="32"/>
      <c r="E2104" s="39"/>
      <c r="F2104" s="39"/>
      <c r="G2104" s="39"/>
      <c r="H2104" s="39"/>
      <c r="I2104" s="39"/>
      <c r="J2104" s="56"/>
      <c r="K2104" s="50"/>
      <c r="L2104" s="53"/>
      <c r="M2104" s="104"/>
      <c r="N2104" s="48"/>
    </row>
    <row r="2105" spans="2:22" x14ac:dyDescent="0.35">
      <c r="B2105" s="118"/>
      <c r="C2105" s="99"/>
      <c r="D2105" s="32"/>
      <c r="E2105" s="39"/>
      <c r="F2105" s="39"/>
      <c r="G2105" s="39"/>
      <c r="H2105" s="39"/>
      <c r="I2105" s="39"/>
      <c r="J2105" s="56"/>
      <c r="K2105" s="50"/>
      <c r="L2105" s="53"/>
      <c r="M2105" s="104"/>
      <c r="N2105" s="48"/>
    </row>
    <row r="2106" spans="2:22" x14ac:dyDescent="0.35">
      <c r="B2106" s="118"/>
      <c r="C2106" s="99"/>
      <c r="D2106" s="32"/>
      <c r="E2106" s="39"/>
      <c r="F2106" s="39"/>
      <c r="G2106" s="39"/>
      <c r="H2106" s="39"/>
      <c r="I2106" s="39"/>
      <c r="J2106" s="56"/>
      <c r="K2106" s="50"/>
      <c r="L2106" s="53"/>
      <c r="M2106" s="104"/>
      <c r="N2106" s="48"/>
    </row>
    <row r="2107" spans="2:22" s="28" customFormat="1" ht="36.75" customHeight="1" x14ac:dyDescent="0.35">
      <c r="B2107" s="118"/>
      <c r="C2107" s="99"/>
      <c r="D2107" s="32"/>
      <c r="E2107" s="39"/>
      <c r="F2107" s="39"/>
      <c r="G2107" s="39"/>
      <c r="H2107" s="39"/>
      <c r="I2107" s="39"/>
      <c r="J2107" s="56"/>
      <c r="K2107" s="50"/>
      <c r="L2107" s="53"/>
      <c r="M2107" s="104"/>
      <c r="N2107" s="48"/>
      <c r="O2107" s="5"/>
      <c r="P2107" s="5"/>
      <c r="Q2107" s="5"/>
      <c r="R2107" s="5"/>
      <c r="S2107" s="5"/>
      <c r="T2107" s="5"/>
      <c r="U2107" s="5"/>
      <c r="V2107" s="5"/>
    </row>
    <row r="2108" spans="2:22" s="28" customFormat="1" x14ac:dyDescent="0.35">
      <c r="B2108" s="118"/>
      <c r="C2108" s="99"/>
      <c r="D2108" s="32"/>
      <c r="E2108" s="39"/>
      <c r="F2108" s="39"/>
      <c r="G2108" s="39"/>
      <c r="H2108" s="39"/>
      <c r="I2108" s="39"/>
      <c r="J2108" s="56"/>
      <c r="K2108" s="50"/>
      <c r="L2108" s="53"/>
      <c r="M2108" s="104"/>
      <c r="N2108" s="48"/>
      <c r="O2108" s="5"/>
      <c r="P2108" s="5"/>
      <c r="Q2108" s="5"/>
      <c r="R2108" s="5"/>
      <c r="S2108" s="5"/>
      <c r="T2108" s="5"/>
      <c r="U2108" s="5"/>
      <c r="V2108" s="5"/>
    </row>
    <row r="2109" spans="2:22" s="28" customFormat="1" ht="24" customHeight="1" x14ac:dyDescent="0.35">
      <c r="B2109" s="118"/>
      <c r="C2109" s="99"/>
      <c r="D2109" s="32"/>
      <c r="E2109" s="39"/>
      <c r="F2109" s="39"/>
      <c r="G2109" s="39"/>
      <c r="H2109" s="39"/>
      <c r="I2109" s="39"/>
      <c r="J2109" s="56"/>
      <c r="K2109" s="50"/>
      <c r="L2109" s="53"/>
      <c r="M2109" s="104"/>
      <c r="N2109" s="48"/>
      <c r="O2109" s="5"/>
      <c r="P2109" s="5"/>
      <c r="Q2109" s="5"/>
      <c r="R2109" s="5"/>
      <c r="S2109" s="5"/>
      <c r="T2109" s="5"/>
      <c r="U2109" s="5"/>
      <c r="V2109" s="5"/>
    </row>
    <row r="2110" spans="2:22" s="28" customFormat="1" ht="15" customHeight="1" x14ac:dyDescent="0.35">
      <c r="B2110" s="118"/>
      <c r="C2110" s="99"/>
      <c r="D2110" s="32"/>
      <c r="E2110" s="39"/>
      <c r="F2110" s="39"/>
      <c r="G2110" s="39"/>
      <c r="H2110" s="39"/>
      <c r="I2110" s="39"/>
      <c r="J2110" s="56"/>
      <c r="K2110" s="50"/>
      <c r="L2110" s="53"/>
      <c r="M2110" s="104"/>
      <c r="N2110" s="48"/>
      <c r="O2110" s="5"/>
      <c r="P2110" s="5"/>
      <c r="Q2110" s="5"/>
      <c r="R2110" s="5"/>
      <c r="S2110" s="5"/>
      <c r="T2110" s="5"/>
      <c r="U2110" s="5"/>
      <c r="V2110" s="5"/>
    </row>
    <row r="2111" spans="2:22" s="28" customFormat="1" ht="75" customHeight="1" x14ac:dyDescent="0.35">
      <c r="B2111" s="118"/>
      <c r="C2111" s="99"/>
      <c r="D2111" s="32"/>
      <c r="E2111" s="39"/>
      <c r="F2111" s="39"/>
      <c r="G2111" s="39"/>
      <c r="H2111" s="39"/>
      <c r="I2111" s="39"/>
      <c r="J2111" s="56"/>
      <c r="K2111" s="50"/>
      <c r="L2111" s="53"/>
      <c r="M2111" s="104"/>
      <c r="N2111" s="48"/>
      <c r="O2111" s="5"/>
      <c r="P2111" s="5"/>
      <c r="Q2111" s="5"/>
      <c r="R2111" s="5"/>
      <c r="S2111" s="5"/>
      <c r="T2111" s="5"/>
      <c r="U2111" s="5"/>
      <c r="V2111" s="5"/>
    </row>
    <row r="2112" spans="2:22" s="28" customFormat="1" x14ac:dyDescent="0.35">
      <c r="B2112" s="118"/>
      <c r="C2112" s="99"/>
      <c r="D2112" s="32"/>
      <c r="E2112" s="39"/>
      <c r="F2112" s="39"/>
      <c r="G2112" s="39"/>
      <c r="H2112" s="39"/>
      <c r="I2112" s="39"/>
      <c r="J2112" s="56"/>
      <c r="K2112" s="50"/>
      <c r="L2112" s="53"/>
      <c r="M2112" s="104"/>
      <c r="N2112" s="48"/>
      <c r="O2112" s="5"/>
      <c r="P2112" s="5"/>
      <c r="Q2112" s="5"/>
      <c r="R2112" s="5"/>
      <c r="S2112" s="5"/>
      <c r="T2112" s="5"/>
      <c r="U2112" s="5"/>
      <c r="V2112" s="5"/>
    </row>
    <row r="2113" spans="2:22" s="28" customFormat="1" x14ac:dyDescent="0.35">
      <c r="B2113" s="118"/>
      <c r="C2113" s="99"/>
      <c r="D2113" s="32"/>
      <c r="E2113" s="39"/>
      <c r="F2113" s="39"/>
      <c r="G2113" s="39"/>
      <c r="H2113" s="39"/>
      <c r="I2113" s="39"/>
      <c r="J2113" s="56"/>
      <c r="K2113" s="50"/>
      <c r="L2113" s="53"/>
      <c r="M2113" s="104"/>
      <c r="N2113" s="48"/>
      <c r="O2113" s="5"/>
      <c r="P2113" s="5"/>
      <c r="Q2113" s="5"/>
      <c r="R2113" s="5"/>
      <c r="S2113" s="5"/>
      <c r="T2113" s="5"/>
      <c r="U2113" s="5"/>
      <c r="V2113" s="5"/>
    </row>
    <row r="2114" spans="2:22" s="28" customFormat="1" x14ac:dyDescent="0.35">
      <c r="B2114" s="118"/>
      <c r="C2114" s="99"/>
      <c r="D2114" s="32"/>
      <c r="E2114" s="39"/>
      <c r="F2114" s="39"/>
      <c r="G2114" s="39"/>
      <c r="H2114" s="39"/>
      <c r="I2114" s="39"/>
      <c r="J2114" s="56"/>
      <c r="K2114" s="50"/>
      <c r="L2114" s="53"/>
      <c r="M2114" s="104"/>
      <c r="N2114" s="48"/>
      <c r="O2114" s="5"/>
      <c r="P2114" s="5"/>
      <c r="Q2114" s="5"/>
      <c r="R2114" s="5"/>
      <c r="S2114" s="5"/>
      <c r="T2114" s="5"/>
      <c r="U2114" s="5"/>
      <c r="V2114" s="5"/>
    </row>
    <row r="2115" spans="2:22" s="28" customFormat="1" x14ac:dyDescent="0.35">
      <c r="B2115" s="118"/>
      <c r="C2115" s="99"/>
      <c r="D2115" s="32"/>
      <c r="E2115" s="39"/>
      <c r="F2115" s="39"/>
      <c r="G2115" s="39"/>
      <c r="H2115" s="39"/>
      <c r="I2115" s="39"/>
      <c r="J2115" s="56"/>
      <c r="K2115" s="50"/>
      <c r="L2115" s="53"/>
      <c r="M2115" s="104"/>
      <c r="N2115" s="48"/>
      <c r="O2115" s="5"/>
      <c r="P2115" s="5"/>
      <c r="Q2115" s="5"/>
      <c r="R2115" s="5"/>
      <c r="S2115" s="5"/>
      <c r="T2115" s="5"/>
      <c r="U2115" s="5"/>
      <c r="V2115" s="5"/>
    </row>
    <row r="2116" spans="2:22" s="28" customFormat="1" x14ac:dyDescent="0.35">
      <c r="B2116" s="118"/>
      <c r="C2116" s="99"/>
      <c r="D2116" s="32"/>
      <c r="E2116" s="39"/>
      <c r="F2116" s="39"/>
      <c r="G2116" s="39"/>
      <c r="H2116" s="39"/>
      <c r="I2116" s="39"/>
      <c r="J2116" s="56"/>
      <c r="K2116" s="50"/>
      <c r="L2116" s="53"/>
      <c r="M2116" s="104"/>
      <c r="N2116" s="48"/>
      <c r="O2116" s="5"/>
      <c r="P2116" s="5"/>
      <c r="Q2116" s="5"/>
      <c r="R2116" s="5"/>
      <c r="S2116" s="5"/>
      <c r="T2116" s="5"/>
      <c r="U2116" s="5"/>
      <c r="V2116" s="5"/>
    </row>
    <row r="2117" spans="2:22" s="28" customFormat="1" x14ac:dyDescent="0.35">
      <c r="B2117" s="118"/>
      <c r="C2117" s="99"/>
      <c r="D2117" s="32"/>
      <c r="E2117" s="39"/>
      <c r="F2117" s="39"/>
      <c r="G2117" s="39"/>
      <c r="H2117" s="39"/>
      <c r="I2117" s="39"/>
      <c r="J2117" s="56"/>
      <c r="K2117" s="50"/>
      <c r="L2117" s="53"/>
      <c r="M2117" s="104"/>
      <c r="N2117" s="48"/>
      <c r="O2117" s="5"/>
      <c r="P2117" s="5"/>
      <c r="Q2117" s="5"/>
      <c r="R2117" s="5"/>
      <c r="S2117" s="5"/>
      <c r="T2117" s="5"/>
      <c r="U2117" s="5"/>
      <c r="V2117" s="5"/>
    </row>
    <row r="2118" spans="2:22" s="28" customFormat="1" x14ac:dyDescent="0.35">
      <c r="B2118" s="118"/>
      <c r="C2118" s="99"/>
      <c r="D2118" s="32"/>
      <c r="E2118" s="39"/>
      <c r="F2118" s="39"/>
      <c r="G2118" s="39"/>
      <c r="H2118" s="39"/>
      <c r="I2118" s="39"/>
      <c r="J2118" s="56"/>
      <c r="K2118" s="50"/>
      <c r="L2118" s="53"/>
      <c r="M2118" s="104"/>
      <c r="N2118" s="48"/>
      <c r="O2118" s="5"/>
      <c r="P2118" s="5"/>
      <c r="Q2118" s="5"/>
      <c r="R2118" s="5"/>
      <c r="S2118" s="5"/>
      <c r="T2118" s="5"/>
      <c r="U2118" s="5"/>
      <c r="V2118" s="5"/>
    </row>
    <row r="2119" spans="2:22" s="28" customFormat="1" x14ac:dyDescent="0.35">
      <c r="B2119" s="118"/>
      <c r="C2119" s="99"/>
      <c r="D2119" s="32"/>
      <c r="E2119" s="39"/>
      <c r="F2119" s="39"/>
      <c r="G2119" s="39"/>
      <c r="H2119" s="39"/>
      <c r="I2119" s="39"/>
      <c r="J2119" s="56"/>
      <c r="K2119" s="50"/>
      <c r="L2119" s="53"/>
      <c r="M2119" s="104"/>
      <c r="N2119" s="48"/>
      <c r="O2119" s="5"/>
      <c r="P2119" s="5"/>
      <c r="Q2119" s="5"/>
      <c r="R2119" s="5"/>
      <c r="S2119" s="5"/>
      <c r="T2119" s="5"/>
      <c r="U2119" s="5"/>
      <c r="V2119" s="5"/>
    </row>
    <row r="2120" spans="2:22" s="28" customFormat="1" x14ac:dyDescent="0.35">
      <c r="B2120" s="118"/>
      <c r="C2120" s="99"/>
      <c r="D2120" s="32"/>
      <c r="E2120" s="39"/>
      <c r="F2120" s="39"/>
      <c r="G2120" s="39"/>
      <c r="H2120" s="39"/>
      <c r="I2120" s="39"/>
      <c r="J2120" s="56"/>
      <c r="K2120" s="50"/>
      <c r="L2120" s="53"/>
      <c r="M2120" s="104"/>
      <c r="N2120" s="48"/>
      <c r="O2120" s="5"/>
      <c r="P2120" s="5"/>
      <c r="Q2120" s="5"/>
      <c r="R2120" s="5"/>
      <c r="S2120" s="5"/>
      <c r="T2120" s="5"/>
      <c r="U2120" s="5"/>
      <c r="V2120" s="5"/>
    </row>
    <row r="2121" spans="2:22" s="28" customFormat="1" x14ac:dyDescent="0.35">
      <c r="B2121" s="118"/>
      <c r="C2121" s="99"/>
      <c r="D2121" s="32"/>
      <c r="E2121" s="39"/>
      <c r="F2121" s="39"/>
      <c r="G2121" s="39"/>
      <c r="H2121" s="39"/>
      <c r="I2121" s="39"/>
      <c r="J2121" s="56"/>
      <c r="K2121" s="50"/>
      <c r="L2121" s="53"/>
      <c r="M2121" s="104"/>
      <c r="N2121" s="48"/>
      <c r="O2121" s="5"/>
      <c r="P2121" s="5"/>
      <c r="Q2121" s="5"/>
      <c r="R2121" s="5"/>
      <c r="S2121" s="5"/>
      <c r="T2121" s="5"/>
      <c r="U2121" s="5"/>
      <c r="V2121" s="5"/>
    </row>
    <row r="2122" spans="2:22" s="28" customFormat="1" x14ac:dyDescent="0.35">
      <c r="B2122" s="118"/>
      <c r="C2122" s="99"/>
      <c r="D2122" s="32"/>
      <c r="E2122" s="39"/>
      <c r="F2122" s="39"/>
      <c r="G2122" s="39"/>
      <c r="H2122" s="39"/>
      <c r="I2122" s="39"/>
      <c r="J2122" s="56"/>
      <c r="K2122" s="50"/>
      <c r="L2122" s="53"/>
      <c r="M2122" s="104"/>
      <c r="N2122" s="48"/>
      <c r="O2122" s="5"/>
      <c r="P2122" s="5"/>
      <c r="Q2122" s="5"/>
      <c r="R2122" s="5"/>
      <c r="S2122" s="5"/>
      <c r="T2122" s="5"/>
      <c r="U2122" s="5"/>
      <c r="V2122" s="5"/>
    </row>
    <row r="2123" spans="2:22" s="28" customFormat="1" x14ac:dyDescent="0.35">
      <c r="B2123" s="118"/>
      <c r="C2123" s="99"/>
      <c r="D2123" s="32"/>
      <c r="E2123" s="39"/>
      <c r="F2123" s="39"/>
      <c r="G2123" s="39"/>
      <c r="H2123" s="39"/>
      <c r="I2123" s="39"/>
      <c r="J2123" s="56"/>
      <c r="K2123" s="50"/>
      <c r="L2123" s="53"/>
      <c r="M2123" s="104"/>
      <c r="N2123" s="48"/>
      <c r="O2123" s="5"/>
      <c r="P2123" s="5"/>
      <c r="Q2123" s="5"/>
      <c r="R2123" s="5"/>
      <c r="S2123" s="5"/>
      <c r="T2123" s="5"/>
      <c r="U2123" s="5"/>
      <c r="V2123" s="5"/>
    </row>
    <row r="2124" spans="2:22" s="28" customFormat="1" x14ac:dyDescent="0.35">
      <c r="B2124" s="118"/>
      <c r="C2124" s="99"/>
      <c r="D2124" s="32"/>
      <c r="E2124" s="39"/>
      <c r="F2124" s="39"/>
      <c r="G2124" s="39"/>
      <c r="H2124" s="39"/>
      <c r="I2124" s="39"/>
      <c r="J2124" s="56"/>
      <c r="K2124" s="50"/>
      <c r="L2124" s="53"/>
      <c r="M2124" s="104"/>
      <c r="N2124" s="48"/>
      <c r="O2124" s="5"/>
      <c r="P2124" s="5"/>
      <c r="Q2124" s="5"/>
      <c r="R2124" s="5"/>
      <c r="S2124" s="5"/>
      <c r="T2124" s="5"/>
      <c r="U2124" s="5"/>
      <c r="V2124" s="5"/>
    </row>
    <row r="2125" spans="2:22" s="28" customFormat="1" x14ac:dyDescent="0.35">
      <c r="B2125" s="118"/>
      <c r="C2125" s="99"/>
      <c r="D2125" s="32"/>
      <c r="E2125" s="39"/>
      <c r="F2125" s="39"/>
      <c r="G2125" s="39"/>
      <c r="H2125" s="39"/>
      <c r="I2125" s="39"/>
      <c r="J2125" s="56"/>
      <c r="K2125" s="50"/>
      <c r="L2125" s="53"/>
      <c r="M2125" s="104"/>
      <c r="N2125" s="48"/>
      <c r="O2125" s="5"/>
      <c r="P2125" s="5"/>
      <c r="Q2125" s="5"/>
      <c r="R2125" s="5"/>
      <c r="S2125" s="5"/>
      <c r="T2125" s="5"/>
      <c r="U2125" s="5"/>
      <c r="V2125" s="5"/>
    </row>
    <row r="2126" spans="2:22" s="28" customFormat="1" ht="82.5" customHeight="1" x14ac:dyDescent="0.35">
      <c r="B2126" s="118"/>
      <c r="C2126" s="99"/>
      <c r="D2126" s="32"/>
      <c r="E2126" s="39"/>
      <c r="F2126" s="39"/>
      <c r="G2126" s="39"/>
      <c r="H2126" s="39"/>
      <c r="I2126" s="39"/>
      <c r="J2126" s="56"/>
      <c r="K2126" s="50"/>
      <c r="L2126" s="53"/>
      <c r="M2126" s="104"/>
      <c r="N2126" s="48"/>
      <c r="O2126" s="5"/>
      <c r="P2126" s="5"/>
      <c r="Q2126" s="5"/>
      <c r="R2126" s="5"/>
      <c r="S2126" s="5"/>
      <c r="T2126" s="5"/>
      <c r="U2126" s="5"/>
      <c r="V2126" s="5"/>
    </row>
    <row r="2127" spans="2:22" s="28" customFormat="1" x14ac:dyDescent="0.35">
      <c r="B2127" s="118"/>
      <c r="C2127" s="99"/>
      <c r="D2127" s="32"/>
      <c r="E2127" s="39"/>
      <c r="F2127" s="39"/>
      <c r="G2127" s="39"/>
      <c r="H2127" s="39"/>
      <c r="I2127" s="39"/>
      <c r="J2127" s="56"/>
      <c r="K2127" s="50"/>
      <c r="L2127" s="53"/>
      <c r="M2127" s="104"/>
      <c r="N2127" s="48"/>
      <c r="O2127" s="5"/>
      <c r="P2127" s="5"/>
      <c r="Q2127" s="5"/>
      <c r="R2127" s="5"/>
      <c r="S2127" s="5"/>
      <c r="T2127" s="5"/>
      <c r="U2127" s="5"/>
      <c r="V2127" s="5"/>
    </row>
    <row r="2128" spans="2:22" s="28" customFormat="1" x14ac:dyDescent="0.35">
      <c r="B2128" s="118"/>
      <c r="C2128" s="99"/>
      <c r="D2128" s="32"/>
      <c r="E2128" s="39"/>
      <c r="F2128" s="39"/>
      <c r="G2128" s="39"/>
      <c r="H2128" s="39"/>
      <c r="I2128" s="39"/>
      <c r="J2128" s="56"/>
      <c r="K2128" s="50"/>
      <c r="L2128" s="53"/>
      <c r="M2128" s="104"/>
      <c r="N2128" s="48"/>
      <c r="O2128" s="5"/>
      <c r="P2128" s="5"/>
      <c r="Q2128" s="5"/>
      <c r="R2128" s="5"/>
      <c r="S2128" s="5"/>
      <c r="T2128" s="5"/>
      <c r="U2128" s="5"/>
      <c r="V2128" s="5"/>
    </row>
    <row r="2129" spans="2:22" s="28" customFormat="1" x14ac:dyDescent="0.35">
      <c r="B2129" s="118"/>
      <c r="C2129" s="99"/>
      <c r="D2129" s="32"/>
      <c r="E2129" s="39"/>
      <c r="F2129" s="39"/>
      <c r="G2129" s="39"/>
      <c r="H2129" s="39"/>
      <c r="I2129" s="39"/>
      <c r="J2129" s="56"/>
      <c r="K2129" s="50"/>
      <c r="L2129" s="53"/>
      <c r="M2129" s="104"/>
      <c r="N2129" s="48"/>
      <c r="O2129" s="5"/>
      <c r="P2129" s="5"/>
      <c r="Q2129" s="5"/>
      <c r="R2129" s="5"/>
      <c r="S2129" s="5"/>
      <c r="T2129" s="5"/>
      <c r="U2129" s="5"/>
      <c r="V2129" s="5"/>
    </row>
    <row r="2130" spans="2:22" s="28" customFormat="1" ht="75" customHeight="1" x14ac:dyDescent="0.35">
      <c r="B2130" s="118"/>
      <c r="C2130" s="99"/>
      <c r="D2130" s="32"/>
      <c r="E2130" s="39"/>
      <c r="F2130" s="39"/>
      <c r="G2130" s="39"/>
      <c r="H2130" s="39"/>
      <c r="I2130" s="39"/>
      <c r="J2130" s="56"/>
      <c r="K2130" s="50"/>
      <c r="L2130" s="53"/>
      <c r="M2130" s="104"/>
      <c r="N2130" s="48"/>
      <c r="O2130" s="5"/>
      <c r="P2130" s="5"/>
      <c r="Q2130" s="5"/>
      <c r="R2130" s="5"/>
      <c r="S2130" s="5"/>
      <c r="T2130" s="5"/>
      <c r="U2130" s="5"/>
      <c r="V2130" s="5"/>
    </row>
    <row r="2131" spans="2:22" s="28" customFormat="1" x14ac:dyDescent="0.35">
      <c r="B2131" s="118"/>
      <c r="C2131" s="99"/>
      <c r="D2131" s="32"/>
      <c r="E2131" s="39"/>
      <c r="F2131" s="39"/>
      <c r="G2131" s="39"/>
      <c r="H2131" s="39"/>
      <c r="I2131" s="39"/>
      <c r="J2131" s="56"/>
      <c r="K2131" s="50"/>
      <c r="L2131" s="53"/>
      <c r="M2131" s="104"/>
      <c r="N2131" s="48"/>
      <c r="O2131" s="5"/>
      <c r="P2131" s="5"/>
      <c r="Q2131" s="5"/>
      <c r="R2131" s="5"/>
      <c r="S2131" s="5"/>
      <c r="T2131" s="5"/>
      <c r="U2131" s="5"/>
      <c r="V2131" s="5"/>
    </row>
    <row r="2132" spans="2:22" s="28" customFormat="1" x14ac:dyDescent="0.35">
      <c r="B2132" s="118"/>
      <c r="C2132" s="99"/>
      <c r="D2132" s="32"/>
      <c r="E2132" s="39"/>
      <c r="F2132" s="39"/>
      <c r="G2132" s="39"/>
      <c r="H2132" s="39"/>
      <c r="I2132" s="39"/>
      <c r="J2132" s="56"/>
      <c r="K2132" s="50"/>
      <c r="L2132" s="53"/>
      <c r="M2132" s="104"/>
      <c r="N2132" s="48"/>
      <c r="O2132" s="5"/>
      <c r="P2132" s="5"/>
      <c r="Q2132" s="5"/>
      <c r="R2132" s="5"/>
      <c r="S2132" s="5"/>
      <c r="T2132" s="5"/>
      <c r="U2132" s="5"/>
      <c r="V2132" s="5"/>
    </row>
    <row r="2133" spans="2:22" s="28" customFormat="1" x14ac:dyDescent="0.35">
      <c r="B2133" s="118"/>
      <c r="C2133" s="99"/>
      <c r="D2133" s="32"/>
      <c r="E2133" s="39"/>
      <c r="F2133" s="39"/>
      <c r="G2133" s="39"/>
      <c r="H2133" s="39"/>
      <c r="I2133" s="39"/>
      <c r="J2133" s="56"/>
      <c r="K2133" s="50"/>
      <c r="L2133" s="53"/>
      <c r="M2133" s="104"/>
      <c r="N2133" s="48"/>
      <c r="O2133" s="5"/>
      <c r="P2133" s="5"/>
      <c r="Q2133" s="5"/>
      <c r="R2133" s="5"/>
      <c r="S2133" s="5"/>
      <c r="T2133" s="5"/>
      <c r="U2133" s="5"/>
      <c r="V2133" s="5"/>
    </row>
    <row r="2134" spans="2:22" s="28" customFormat="1" x14ac:dyDescent="0.35">
      <c r="B2134" s="118"/>
      <c r="C2134" s="99"/>
      <c r="D2134" s="32"/>
      <c r="E2134" s="39"/>
      <c r="F2134" s="39"/>
      <c r="G2134" s="39"/>
      <c r="H2134" s="39"/>
      <c r="I2134" s="39"/>
      <c r="J2134" s="56"/>
      <c r="K2134" s="50"/>
      <c r="L2134" s="53"/>
      <c r="M2134" s="104"/>
      <c r="N2134" s="48"/>
      <c r="O2134" s="5"/>
      <c r="P2134" s="5"/>
      <c r="Q2134" s="5"/>
      <c r="R2134" s="5"/>
      <c r="S2134" s="5"/>
      <c r="T2134" s="5"/>
      <c r="U2134" s="5"/>
      <c r="V2134" s="5"/>
    </row>
    <row r="2135" spans="2:22" s="28" customFormat="1" x14ac:dyDescent="0.35">
      <c r="B2135" s="118"/>
      <c r="C2135" s="99"/>
      <c r="D2135" s="32"/>
      <c r="E2135" s="39"/>
      <c r="F2135" s="39"/>
      <c r="G2135" s="39"/>
      <c r="H2135" s="39"/>
      <c r="I2135" s="39"/>
      <c r="J2135" s="56"/>
      <c r="K2135" s="50"/>
      <c r="L2135" s="53"/>
      <c r="M2135" s="104"/>
      <c r="N2135" s="48"/>
      <c r="O2135" s="5"/>
      <c r="P2135" s="5"/>
      <c r="Q2135" s="5"/>
      <c r="R2135" s="5"/>
      <c r="S2135" s="5"/>
      <c r="T2135" s="5"/>
      <c r="U2135" s="5"/>
      <c r="V2135" s="5"/>
    </row>
    <row r="2136" spans="2:22" s="28" customFormat="1" ht="37.5" customHeight="1" x14ac:dyDescent="0.35">
      <c r="B2136" s="118"/>
      <c r="C2136" s="99"/>
      <c r="D2136" s="32"/>
      <c r="E2136" s="39"/>
      <c r="F2136" s="39"/>
      <c r="G2136" s="39"/>
      <c r="H2136" s="39"/>
      <c r="I2136" s="39"/>
      <c r="J2136" s="56"/>
      <c r="K2136" s="50"/>
      <c r="L2136" s="53"/>
      <c r="M2136" s="104"/>
      <c r="N2136" s="48"/>
      <c r="O2136" s="5"/>
      <c r="P2136" s="5"/>
      <c r="Q2136" s="5"/>
      <c r="R2136" s="5"/>
      <c r="S2136" s="5"/>
      <c r="T2136" s="5"/>
      <c r="U2136" s="5"/>
      <c r="V2136" s="5"/>
    </row>
    <row r="2137" spans="2:22" s="28" customFormat="1" x14ac:dyDescent="0.35">
      <c r="B2137" s="118"/>
      <c r="C2137" s="99"/>
      <c r="D2137" s="32"/>
      <c r="E2137" s="39"/>
      <c r="F2137" s="39"/>
      <c r="G2137" s="39"/>
      <c r="H2137" s="39"/>
      <c r="I2137" s="39"/>
      <c r="J2137" s="56"/>
      <c r="K2137" s="50"/>
      <c r="L2137" s="53"/>
      <c r="M2137" s="104"/>
      <c r="N2137" s="48"/>
      <c r="O2137" s="5"/>
      <c r="P2137" s="5"/>
      <c r="Q2137" s="5"/>
      <c r="R2137" s="5"/>
      <c r="S2137" s="5"/>
      <c r="T2137" s="5"/>
      <c r="U2137" s="5"/>
      <c r="V2137" s="5"/>
    </row>
    <row r="2138" spans="2:22" s="28" customFormat="1" ht="18.75" customHeight="1" x14ac:dyDescent="0.35">
      <c r="B2138" s="118"/>
      <c r="C2138" s="99"/>
      <c r="D2138" s="32"/>
      <c r="E2138" s="39"/>
      <c r="F2138" s="39"/>
      <c r="G2138" s="39"/>
      <c r="H2138" s="39"/>
      <c r="I2138" s="39"/>
      <c r="J2138" s="56"/>
      <c r="K2138" s="50"/>
      <c r="L2138" s="53"/>
      <c r="M2138" s="104"/>
      <c r="N2138" s="48"/>
      <c r="O2138" s="5"/>
      <c r="P2138" s="5"/>
      <c r="Q2138" s="5"/>
      <c r="R2138" s="5"/>
      <c r="S2138" s="5"/>
      <c r="T2138" s="5"/>
      <c r="U2138" s="5"/>
      <c r="V2138" s="5"/>
    </row>
    <row r="2139" spans="2:22" s="28" customFormat="1" x14ac:dyDescent="0.35">
      <c r="B2139" s="118"/>
      <c r="C2139" s="99"/>
      <c r="D2139" s="32"/>
      <c r="E2139" s="39"/>
      <c r="F2139" s="39"/>
      <c r="G2139" s="39"/>
      <c r="H2139" s="39"/>
      <c r="I2139" s="39"/>
      <c r="J2139" s="56"/>
      <c r="K2139" s="50"/>
      <c r="L2139" s="53"/>
      <c r="M2139" s="104"/>
      <c r="N2139" s="48"/>
      <c r="O2139" s="5"/>
      <c r="P2139" s="5"/>
      <c r="Q2139" s="5"/>
      <c r="R2139" s="5"/>
      <c r="S2139" s="5"/>
      <c r="T2139" s="5"/>
      <c r="U2139" s="5"/>
      <c r="V2139" s="5"/>
    </row>
    <row r="2140" spans="2:22" s="28" customFormat="1" x14ac:dyDescent="0.35">
      <c r="B2140" s="118"/>
      <c r="C2140" s="99"/>
      <c r="D2140" s="32"/>
      <c r="E2140" s="39"/>
      <c r="F2140" s="39"/>
      <c r="G2140" s="39"/>
      <c r="H2140" s="39"/>
      <c r="I2140" s="39"/>
      <c r="J2140" s="56"/>
      <c r="K2140" s="50"/>
      <c r="L2140" s="53"/>
      <c r="M2140" s="104"/>
      <c r="N2140" s="48"/>
      <c r="O2140" s="5"/>
      <c r="P2140" s="5"/>
      <c r="Q2140" s="5"/>
      <c r="R2140" s="5"/>
      <c r="S2140" s="5"/>
      <c r="T2140" s="5"/>
      <c r="U2140" s="5"/>
      <c r="V2140" s="5"/>
    </row>
    <row r="2141" spans="2:22" s="28" customFormat="1" x14ac:dyDescent="0.35">
      <c r="B2141" s="118"/>
      <c r="C2141" s="99"/>
      <c r="D2141" s="32"/>
      <c r="E2141" s="39"/>
      <c r="F2141" s="39"/>
      <c r="G2141" s="39"/>
      <c r="H2141" s="39"/>
      <c r="I2141" s="39"/>
      <c r="J2141" s="56"/>
      <c r="K2141" s="50"/>
      <c r="L2141" s="53"/>
      <c r="M2141" s="104"/>
      <c r="N2141" s="48"/>
      <c r="O2141" s="5"/>
      <c r="P2141" s="5"/>
      <c r="Q2141" s="5"/>
      <c r="R2141" s="5"/>
      <c r="S2141" s="5"/>
      <c r="T2141" s="5"/>
      <c r="U2141" s="5"/>
      <c r="V2141" s="5"/>
    </row>
    <row r="2142" spans="2:22" s="28" customFormat="1" x14ac:dyDescent="0.35">
      <c r="B2142" s="118"/>
      <c r="C2142" s="99"/>
      <c r="D2142" s="32"/>
      <c r="E2142" s="39"/>
      <c r="F2142" s="39"/>
      <c r="G2142" s="39"/>
      <c r="H2142" s="39"/>
      <c r="I2142" s="39"/>
      <c r="J2142" s="56"/>
      <c r="K2142" s="50"/>
      <c r="L2142" s="53"/>
      <c r="M2142" s="104"/>
      <c r="N2142" s="48"/>
      <c r="O2142" s="5"/>
      <c r="P2142" s="5"/>
      <c r="Q2142" s="5"/>
      <c r="R2142" s="5"/>
      <c r="S2142" s="5"/>
      <c r="T2142" s="5"/>
      <c r="U2142" s="5"/>
      <c r="V2142" s="5"/>
    </row>
    <row r="2143" spans="2:22" x14ac:dyDescent="0.35">
      <c r="B2143" s="118"/>
      <c r="C2143" s="99"/>
      <c r="D2143" s="32"/>
      <c r="E2143" s="39"/>
      <c r="F2143" s="39"/>
      <c r="G2143" s="39"/>
      <c r="H2143" s="39"/>
      <c r="I2143" s="39"/>
      <c r="J2143" s="56"/>
      <c r="K2143" s="50"/>
      <c r="L2143" s="53"/>
      <c r="M2143" s="104"/>
      <c r="N2143" s="48"/>
    </row>
    <row r="2144" spans="2:22" x14ac:dyDescent="0.35">
      <c r="B2144" s="118"/>
      <c r="C2144" s="99"/>
      <c r="D2144" s="32"/>
      <c r="E2144" s="39"/>
      <c r="F2144" s="39"/>
      <c r="G2144" s="39"/>
      <c r="H2144" s="39"/>
      <c r="I2144" s="39"/>
      <c r="J2144" s="56"/>
      <c r="K2144" s="50"/>
      <c r="L2144" s="53"/>
      <c r="M2144" s="104"/>
      <c r="N2144" s="48"/>
    </row>
    <row r="2145" spans="2:14" x14ac:dyDescent="0.35">
      <c r="B2145" s="118"/>
      <c r="C2145" s="99"/>
      <c r="D2145" s="32"/>
      <c r="E2145" s="39"/>
      <c r="F2145" s="39"/>
      <c r="G2145" s="39"/>
      <c r="H2145" s="39"/>
      <c r="I2145" s="39"/>
      <c r="J2145" s="56"/>
      <c r="K2145" s="50"/>
      <c r="L2145" s="53"/>
      <c r="M2145" s="104"/>
      <c r="N2145" s="48"/>
    </row>
    <row r="2146" spans="2:14" ht="43.5" customHeight="1" thickBot="1" x14ac:dyDescent="0.45">
      <c r="B2146" s="118"/>
      <c r="C2146" s="106" t="s">
        <v>687</v>
      </c>
      <c r="D2146" s="32"/>
      <c r="E2146" s="39"/>
      <c r="F2146" s="39"/>
      <c r="G2146" s="39"/>
      <c r="H2146" s="39"/>
      <c r="I2146" s="39"/>
      <c r="J2146" s="56"/>
      <c r="K2146" s="50"/>
      <c r="L2146" s="59" t="s">
        <v>34</v>
      </c>
      <c r="M2146" s="107">
        <f>SUM(M2095)</f>
        <v>0</v>
      </c>
      <c r="N2146" s="108"/>
    </row>
    <row r="2147" spans="2:14" ht="18" thickTop="1" x14ac:dyDescent="0.35">
      <c r="B2147" s="118"/>
      <c r="C2147" s="99"/>
      <c r="D2147" s="32"/>
      <c r="E2147" s="39"/>
      <c r="F2147" s="39"/>
      <c r="G2147" s="39"/>
      <c r="H2147" s="39"/>
      <c r="I2147" s="39"/>
      <c r="J2147" s="56"/>
      <c r="K2147" s="50"/>
      <c r="L2147" s="53"/>
      <c r="M2147" s="104"/>
      <c r="N2147" s="48"/>
    </row>
    <row r="2148" spans="2:14" x14ac:dyDescent="0.35">
      <c r="B2148" s="109"/>
      <c r="C2148" s="25"/>
      <c r="D2148" s="16"/>
      <c r="E2148" s="110"/>
      <c r="J2148" s="17"/>
      <c r="K2148" s="20"/>
      <c r="M2148" s="111"/>
      <c r="N2148" s="5"/>
    </row>
    <row r="2149" spans="2:14" x14ac:dyDescent="0.35">
      <c r="B2149" s="109"/>
      <c r="C2149" s="25"/>
      <c r="D2149" s="16"/>
      <c r="E2149" s="110"/>
      <c r="J2149" s="17"/>
      <c r="K2149" s="20"/>
      <c r="M2149" s="111"/>
      <c r="N2149" s="5"/>
    </row>
    <row r="2150" spans="2:14" x14ac:dyDescent="0.35">
      <c r="C2150" s="50" t="s">
        <v>36</v>
      </c>
      <c r="E2150" s="7"/>
      <c r="F2150" s="7"/>
      <c r="G2150" s="7"/>
      <c r="H2150" s="7"/>
      <c r="I2150" s="7"/>
      <c r="N2150" s="5"/>
    </row>
    <row r="2151" spans="2:14" x14ac:dyDescent="0.35">
      <c r="C2151" s="50" t="s">
        <v>1104</v>
      </c>
      <c r="E2151" s="7"/>
      <c r="F2151" s="7"/>
      <c r="G2151" s="7"/>
      <c r="H2151" s="7"/>
      <c r="I2151" s="7"/>
      <c r="N2151" s="5"/>
    </row>
    <row r="2152" spans="2:14" x14ac:dyDescent="0.35">
      <c r="C2152" s="50" t="s">
        <v>38</v>
      </c>
      <c r="E2152" s="7"/>
      <c r="F2152" s="7"/>
      <c r="G2152" s="7"/>
      <c r="H2152" s="7"/>
      <c r="I2152" s="7"/>
      <c r="N2152" s="5"/>
    </row>
    <row r="2153" spans="2:14" ht="18" x14ac:dyDescent="0.4">
      <c r="B2153" s="112"/>
      <c r="C2153" s="50" t="str">
        <f>+C2086</f>
        <v xml:space="preserve">Dlamvuzo High School </v>
      </c>
      <c r="D2153" s="113"/>
      <c r="E2153" s="72"/>
      <c r="F2153" s="72"/>
      <c r="G2153" s="72"/>
      <c r="H2153" s="72"/>
      <c r="I2153" s="72"/>
      <c r="J2153" s="6"/>
      <c r="K2153" s="6"/>
      <c r="L2153" s="72"/>
      <c r="M2153" s="72"/>
      <c r="N2153" s="5"/>
    </row>
    <row r="2154" spans="2:14" ht="18" x14ac:dyDescent="0.4">
      <c r="B2154" s="112"/>
      <c r="C2154" s="114" t="s">
        <v>688</v>
      </c>
      <c r="D2154" s="113"/>
      <c r="E2154" s="72"/>
      <c r="F2154" s="72"/>
      <c r="G2154" s="72"/>
      <c r="H2154" s="72"/>
      <c r="I2154" s="72"/>
      <c r="J2154" s="6"/>
      <c r="K2154" s="6"/>
      <c r="L2154" s="72"/>
      <c r="M2154" s="72"/>
      <c r="N2154" s="5"/>
    </row>
    <row r="2155" spans="2:14" ht="18" x14ac:dyDescent="0.4">
      <c r="B2155" s="112"/>
      <c r="C2155" s="114"/>
      <c r="D2155" s="113"/>
      <c r="E2155" s="72"/>
      <c r="F2155" s="72"/>
      <c r="G2155" s="72"/>
      <c r="H2155" s="72"/>
      <c r="I2155" s="72"/>
      <c r="J2155" s="6"/>
      <c r="K2155" s="6"/>
      <c r="L2155" s="72"/>
      <c r="M2155" s="72"/>
      <c r="N2155" s="5"/>
    </row>
    <row r="2156" spans="2:14" ht="22.5" customHeight="1" x14ac:dyDescent="0.4">
      <c r="K2156" s="6" t="s">
        <v>0</v>
      </c>
      <c r="N2156" s="5"/>
    </row>
    <row r="2157" spans="2:14" ht="18" x14ac:dyDescent="0.4">
      <c r="K2157" s="6" t="s">
        <v>1157</v>
      </c>
      <c r="N2157" s="5"/>
    </row>
    <row r="2158" spans="2:14" ht="21.75" customHeight="1" x14ac:dyDescent="0.4">
      <c r="C2158" s="23" t="s">
        <v>712</v>
      </c>
      <c r="K2158" s="6" t="s">
        <v>1102</v>
      </c>
      <c r="N2158" s="5"/>
    </row>
    <row r="2159" spans="2:14" ht="18" x14ac:dyDescent="0.4">
      <c r="B2159" s="14"/>
      <c r="C2159" s="24" t="s">
        <v>1042</v>
      </c>
      <c r="D2159" s="16"/>
      <c r="J2159" s="17"/>
      <c r="K2159" s="119"/>
      <c r="L2159" s="18"/>
      <c r="M2159" s="19"/>
    </row>
    <row r="2160" spans="2:14" ht="21.75" customHeight="1" x14ac:dyDescent="0.35">
      <c r="B2160" s="14"/>
      <c r="C2160" s="79"/>
      <c r="D2160" s="16"/>
      <c r="J2160" s="17"/>
      <c r="K2160" s="119"/>
      <c r="L2160" s="18"/>
      <c r="M2160" s="19"/>
    </row>
    <row r="2161" spans="2:13" ht="18" x14ac:dyDescent="0.4">
      <c r="B2161" s="120"/>
      <c r="C2161" s="24" t="s">
        <v>14</v>
      </c>
      <c r="D2161" s="16"/>
      <c r="J2161" s="17"/>
      <c r="K2161" s="119"/>
      <c r="L2161" s="18"/>
      <c r="M2161" s="19"/>
    </row>
    <row r="2162" spans="2:13" ht="17.25" customHeight="1" x14ac:dyDescent="0.35">
      <c r="B2162" s="120"/>
      <c r="C2162" s="79"/>
      <c r="D2162" s="16"/>
      <c r="J2162" s="17"/>
      <c r="K2162" s="119"/>
      <c r="L2162" s="18"/>
      <c r="M2162" s="19"/>
    </row>
    <row r="2163" spans="2:13" ht="18" x14ac:dyDescent="0.4">
      <c r="B2163" s="120"/>
      <c r="C2163" s="24" t="s">
        <v>704</v>
      </c>
      <c r="D2163" s="16"/>
      <c r="J2163" s="17"/>
      <c r="K2163" s="119"/>
      <c r="L2163" s="18"/>
      <c r="M2163" s="19"/>
    </row>
    <row r="2164" spans="2:13" ht="18" x14ac:dyDescent="0.4">
      <c r="B2164" s="120"/>
      <c r="C2164" s="24"/>
      <c r="D2164" s="16"/>
      <c r="J2164" s="17"/>
      <c r="K2164" s="119"/>
      <c r="L2164" s="18"/>
      <c r="M2164" s="19"/>
    </row>
    <row r="2165" spans="2:13" ht="18" x14ac:dyDescent="0.4">
      <c r="B2165" s="120"/>
      <c r="C2165" s="24" t="s">
        <v>701</v>
      </c>
      <c r="D2165" s="16"/>
      <c r="J2165" s="17"/>
      <c r="K2165" s="119"/>
      <c r="L2165" s="18"/>
      <c r="M2165" s="19"/>
    </row>
    <row r="2166" spans="2:13" ht="18" x14ac:dyDescent="0.4">
      <c r="B2166" s="120"/>
      <c r="C2166" s="24"/>
      <c r="D2166" s="16"/>
      <c r="J2166" s="17"/>
      <c r="K2166" s="119"/>
      <c r="L2166" s="18"/>
      <c r="M2166" s="19"/>
    </row>
    <row r="2167" spans="2:13" ht="36" x14ac:dyDescent="0.4">
      <c r="B2167" s="120"/>
      <c r="C2167" s="74" t="s">
        <v>691</v>
      </c>
      <c r="D2167" s="16"/>
      <c r="J2167" s="17"/>
      <c r="K2167" s="119"/>
      <c r="L2167" s="18"/>
      <c r="M2167" s="19"/>
    </row>
    <row r="2168" spans="2:13" ht="18" x14ac:dyDescent="0.4">
      <c r="B2168" s="120"/>
      <c r="C2168" s="74"/>
      <c r="D2168" s="16"/>
      <c r="J2168" s="17"/>
      <c r="K2168" s="119"/>
      <c r="L2168" s="18"/>
      <c r="M2168" s="19"/>
    </row>
    <row r="2169" spans="2:13" ht="18" x14ac:dyDescent="0.4">
      <c r="B2169" s="120"/>
      <c r="C2169" s="24" t="s">
        <v>714</v>
      </c>
      <c r="D2169" s="16"/>
      <c r="J2169" s="17"/>
      <c r="K2169" s="119"/>
      <c r="L2169" s="18"/>
      <c r="M2169" s="19"/>
    </row>
    <row r="2170" spans="2:13" ht="18" x14ac:dyDescent="0.4">
      <c r="B2170" s="120"/>
      <c r="C2170" s="24"/>
      <c r="D2170" s="16"/>
      <c r="J2170" s="17"/>
      <c r="K2170" s="119"/>
      <c r="L2170" s="18"/>
      <c r="M2170" s="19"/>
    </row>
    <row r="2171" spans="2:13" ht="36" x14ac:dyDescent="0.4">
      <c r="B2171" s="120"/>
      <c r="C2171" s="24" t="s">
        <v>705</v>
      </c>
      <c r="D2171" s="16"/>
      <c r="J2171" s="17"/>
      <c r="K2171" s="119"/>
      <c r="L2171" s="18"/>
      <c r="M2171" s="19"/>
    </row>
    <row r="2172" spans="2:13" ht="21.75" customHeight="1" x14ac:dyDescent="0.35">
      <c r="B2172" s="120"/>
      <c r="C2172" s="25"/>
      <c r="D2172" s="16"/>
      <c r="J2172" s="17">
        <f t="shared" ref="J2172:J2190" si="0">+I2172*2</f>
        <v>0</v>
      </c>
      <c r="K2172" s="119"/>
      <c r="L2172" s="18"/>
      <c r="M2172" s="19"/>
    </row>
    <row r="2173" spans="2:13" x14ac:dyDescent="0.35">
      <c r="B2173" s="120">
        <v>1</v>
      </c>
      <c r="C2173" s="25" t="s">
        <v>715</v>
      </c>
      <c r="D2173" s="16" t="s">
        <v>694</v>
      </c>
      <c r="E2173" s="4">
        <f>1.6*8*1.8</f>
        <v>23.040000000000003</v>
      </c>
      <c r="F2173" s="4">
        <f>1.85*1.8*3</f>
        <v>9.99</v>
      </c>
      <c r="I2173" s="4">
        <f>1.6*6*1.8</f>
        <v>17.280000000000005</v>
      </c>
      <c r="J2173" s="17">
        <f t="shared" si="0"/>
        <v>34.560000000000009</v>
      </c>
      <c r="K2173" s="119">
        <v>785</v>
      </c>
      <c r="L2173" s="18"/>
      <c r="M2173" s="19">
        <f>+L2173*K2173</f>
        <v>0</v>
      </c>
    </row>
    <row r="2174" spans="2:13" x14ac:dyDescent="0.35">
      <c r="B2174" s="120"/>
      <c r="C2174" s="25"/>
      <c r="D2174" s="16"/>
      <c r="J2174" s="17">
        <f t="shared" si="0"/>
        <v>0</v>
      </c>
      <c r="K2174" s="119"/>
      <c r="L2174" s="18"/>
      <c r="M2174" s="19"/>
    </row>
    <row r="2175" spans="2:13" x14ac:dyDescent="0.35">
      <c r="B2175" s="120">
        <v>2</v>
      </c>
      <c r="C2175" s="25" t="s">
        <v>716</v>
      </c>
      <c r="D2175" s="16" t="s">
        <v>694</v>
      </c>
      <c r="E2175" s="4">
        <f>(7.52*2+4.8*1.15*2)*0.23</f>
        <v>5.9984000000000002</v>
      </c>
      <c r="F2175" s="4">
        <f>(8.09*2+5*1.15*2)*0.23</f>
        <v>6.3664000000000005</v>
      </c>
      <c r="I2175" s="4">
        <f>(6.18*2+4.84*1.15*2)*0.23</f>
        <v>5.4031599999999997</v>
      </c>
      <c r="J2175" s="17">
        <f t="shared" si="0"/>
        <v>10.806319999999999</v>
      </c>
      <c r="K2175" s="119">
        <v>235</v>
      </c>
      <c r="L2175" s="18"/>
      <c r="M2175" s="19">
        <f>+L2175*K2175</f>
        <v>0</v>
      </c>
    </row>
    <row r="2176" spans="2:13" x14ac:dyDescent="0.35">
      <c r="B2176" s="120"/>
      <c r="C2176" s="25"/>
      <c r="D2176" s="16"/>
      <c r="J2176" s="17">
        <f t="shared" si="0"/>
        <v>0</v>
      </c>
      <c r="K2176" s="119"/>
      <c r="L2176" s="18"/>
      <c r="M2176" s="19"/>
    </row>
    <row r="2177" spans="2:22" x14ac:dyDescent="0.35">
      <c r="B2177" s="120">
        <v>3</v>
      </c>
      <c r="C2177" s="25" t="s">
        <v>706</v>
      </c>
      <c r="D2177" s="16" t="s">
        <v>694</v>
      </c>
      <c r="E2177" s="4" t="e">
        <f>+#REF!/0.55*2.4</f>
        <v>#REF!</v>
      </c>
      <c r="F2177" s="4" t="e">
        <f>+#REF!/0.55*2.4</f>
        <v>#REF!</v>
      </c>
      <c r="G2177" s="4" t="e">
        <f>+#REF!/0.55*2.4</f>
        <v>#REF!</v>
      </c>
      <c r="H2177" s="4" t="e">
        <f>+#REF!/0.55*2.4</f>
        <v>#REF!</v>
      </c>
      <c r="I2177" s="4" t="e">
        <f>+#REF!/0.55*2.4</f>
        <v>#REF!</v>
      </c>
      <c r="J2177" s="17" t="e">
        <f t="shared" si="0"/>
        <v>#REF!</v>
      </c>
      <c r="K2177" s="119">
        <v>395</v>
      </c>
      <c r="L2177" s="18"/>
      <c r="M2177" s="19">
        <f>+L2177*K2177</f>
        <v>0</v>
      </c>
    </row>
    <row r="2178" spans="2:22" x14ac:dyDescent="0.35">
      <c r="B2178" s="120"/>
      <c r="C2178" s="25"/>
      <c r="D2178" s="16"/>
      <c r="J2178" s="17">
        <f t="shared" si="0"/>
        <v>0</v>
      </c>
      <c r="K2178" s="119"/>
      <c r="L2178" s="18"/>
      <c r="M2178" s="19"/>
    </row>
    <row r="2179" spans="2:22" x14ac:dyDescent="0.35">
      <c r="B2179" s="120">
        <v>4</v>
      </c>
      <c r="C2179" s="25" t="s">
        <v>717</v>
      </c>
      <c r="D2179" s="16" t="s">
        <v>694</v>
      </c>
      <c r="E2179" s="4">
        <f>+(4.84)*1.3*2</f>
        <v>12.584</v>
      </c>
      <c r="F2179" s="4">
        <f>+(5)*1.3*2</f>
        <v>13</v>
      </c>
      <c r="G2179" s="4">
        <f t="shared" ref="G2179:H2179" si="1">+(4.84)*1.3*2</f>
        <v>12.584</v>
      </c>
      <c r="H2179" s="4">
        <f t="shared" si="1"/>
        <v>12.584</v>
      </c>
      <c r="I2179" s="4">
        <f>+(4.8)*1.3*2</f>
        <v>12.48</v>
      </c>
      <c r="J2179" s="17">
        <f t="shared" si="0"/>
        <v>24.96</v>
      </c>
      <c r="K2179" s="119">
        <v>220</v>
      </c>
      <c r="L2179" s="18"/>
      <c r="M2179" s="19">
        <f>+L2179*K2179</f>
        <v>0</v>
      </c>
    </row>
    <row r="2180" spans="2:22" x14ac:dyDescent="0.35">
      <c r="B2180" s="120"/>
      <c r="C2180" s="25"/>
      <c r="D2180" s="16"/>
      <c r="J2180" s="17">
        <f t="shared" si="0"/>
        <v>0</v>
      </c>
      <c r="K2180" s="119"/>
      <c r="L2180" s="18"/>
      <c r="M2180" s="19"/>
    </row>
    <row r="2181" spans="2:22" x14ac:dyDescent="0.35">
      <c r="B2181" s="120">
        <v>5</v>
      </c>
      <c r="C2181" s="25" t="s">
        <v>707</v>
      </c>
      <c r="D2181" s="16" t="s">
        <v>695</v>
      </c>
      <c r="E2181" s="4" t="e">
        <f>+#REF!/0.55*2.4</f>
        <v>#REF!</v>
      </c>
      <c r="F2181" s="4" t="e">
        <f>+#REF!/0.55*2.4</f>
        <v>#REF!</v>
      </c>
      <c r="G2181" s="4" t="e">
        <f>+#REF!/0.55*2.4</f>
        <v>#REF!</v>
      </c>
      <c r="H2181" s="4" t="e">
        <f>+#REF!/0.55*2.4</f>
        <v>#REF!</v>
      </c>
      <c r="I2181" s="4" t="e">
        <f>+#REF!/0.55*2.4</f>
        <v>#REF!</v>
      </c>
      <c r="J2181" s="17" t="e">
        <f t="shared" si="0"/>
        <v>#REF!</v>
      </c>
      <c r="K2181" s="119">
        <v>4</v>
      </c>
      <c r="L2181" s="18"/>
      <c r="M2181" s="19">
        <f>+L2181*K2181</f>
        <v>0</v>
      </c>
    </row>
    <row r="2182" spans="2:22" s="28" customFormat="1" x14ac:dyDescent="0.35">
      <c r="B2182" s="120"/>
      <c r="C2182" s="25"/>
      <c r="D2182" s="16"/>
      <c r="E2182" s="4"/>
      <c r="F2182" s="4"/>
      <c r="G2182" s="4"/>
      <c r="H2182" s="4"/>
      <c r="I2182" s="4"/>
      <c r="J2182" s="17"/>
      <c r="K2182" s="119"/>
      <c r="L2182" s="18"/>
      <c r="M2182" s="19"/>
      <c r="N2182" s="20"/>
      <c r="O2182" s="5"/>
      <c r="P2182" s="5"/>
      <c r="Q2182" s="5"/>
      <c r="R2182" s="5"/>
      <c r="S2182" s="5"/>
      <c r="T2182" s="5"/>
      <c r="U2182" s="5"/>
      <c r="V2182" s="5"/>
    </row>
    <row r="2183" spans="2:22" ht="18" x14ac:dyDescent="0.4">
      <c r="B2183" s="120"/>
      <c r="C2183" s="24" t="s">
        <v>708</v>
      </c>
      <c r="D2183" s="16"/>
      <c r="J2183" s="17"/>
      <c r="K2183" s="119"/>
      <c r="L2183" s="18"/>
      <c r="M2183" s="19"/>
    </row>
    <row r="2184" spans="2:22" x14ac:dyDescent="0.35">
      <c r="B2184" s="120"/>
      <c r="C2184" s="79"/>
      <c r="D2184" s="16"/>
      <c r="J2184" s="17"/>
      <c r="K2184" s="119"/>
      <c r="L2184" s="18"/>
      <c r="M2184" s="19"/>
    </row>
    <row r="2185" spans="2:22" ht="18" x14ac:dyDescent="0.4">
      <c r="B2185" s="120"/>
      <c r="C2185" s="24" t="s">
        <v>709</v>
      </c>
      <c r="D2185" s="16"/>
      <c r="J2185" s="17"/>
      <c r="K2185" s="119"/>
      <c r="L2185" s="18"/>
      <c r="M2185" s="19"/>
    </row>
    <row r="2186" spans="2:22" x14ac:dyDescent="0.35">
      <c r="B2186" s="120"/>
      <c r="C2186" s="25"/>
      <c r="D2186" s="16"/>
      <c r="J2186" s="17"/>
      <c r="K2186" s="119"/>
      <c r="L2186" s="18"/>
      <c r="M2186" s="19"/>
    </row>
    <row r="2187" spans="2:22" x14ac:dyDescent="0.35">
      <c r="B2187" s="120">
        <v>6</v>
      </c>
      <c r="C2187" s="25" t="s">
        <v>718</v>
      </c>
      <c r="D2187" s="16" t="s">
        <v>702</v>
      </c>
      <c r="E2187" s="4">
        <f>+E2173/1.8*5</f>
        <v>64</v>
      </c>
      <c r="F2187" s="4">
        <f>+F2173/1.8*5</f>
        <v>27.75</v>
      </c>
      <c r="G2187" s="4">
        <f>+G2173/1.8*5</f>
        <v>0</v>
      </c>
      <c r="H2187" s="4">
        <f>+H2173/1.8*5</f>
        <v>0</v>
      </c>
      <c r="I2187" s="4">
        <f>+I2173/1.8*5</f>
        <v>48.000000000000014</v>
      </c>
      <c r="J2187" s="17">
        <f t="shared" si="0"/>
        <v>96.000000000000028</v>
      </c>
      <c r="K2187" s="119">
        <v>520</v>
      </c>
      <c r="L2187" s="18"/>
      <c r="M2187" s="19">
        <f>+L2187*K2187</f>
        <v>0</v>
      </c>
    </row>
    <row r="2188" spans="2:22" x14ac:dyDescent="0.35">
      <c r="B2188" s="120"/>
      <c r="C2188" s="25"/>
      <c r="D2188" s="16"/>
      <c r="J2188" s="17">
        <f t="shared" si="0"/>
        <v>0</v>
      </c>
      <c r="K2188" s="119"/>
      <c r="L2188" s="18"/>
      <c r="M2188" s="19"/>
    </row>
    <row r="2189" spans="2:22" ht="18.75" customHeight="1" x14ac:dyDescent="0.35">
      <c r="B2189" s="120">
        <v>7</v>
      </c>
      <c r="C2189" s="25" t="s">
        <v>710</v>
      </c>
      <c r="D2189" s="16" t="s">
        <v>702</v>
      </c>
      <c r="E2189" s="4" t="e">
        <f>+E2177/2.4*7</f>
        <v>#REF!</v>
      </c>
      <c r="F2189" s="4" t="e">
        <f>+F2177/2.4*7</f>
        <v>#REF!</v>
      </c>
      <c r="G2189" s="4" t="e">
        <f>+G2177/2.4*7</f>
        <v>#REF!</v>
      </c>
      <c r="H2189" s="4" t="e">
        <f>+H2177/2.4*7</f>
        <v>#REF!</v>
      </c>
      <c r="I2189" s="4" t="e">
        <f>+I2177/2.4*7</f>
        <v>#REF!</v>
      </c>
      <c r="J2189" s="17" t="e">
        <f t="shared" si="0"/>
        <v>#REF!</v>
      </c>
      <c r="K2189" s="119">
        <v>1040</v>
      </c>
      <c r="L2189" s="18"/>
      <c r="M2189" s="19">
        <f>+L2189*K2189</f>
        <v>0</v>
      </c>
    </row>
    <row r="2190" spans="2:22" ht="18.75" customHeight="1" x14ac:dyDescent="0.35">
      <c r="B2190" s="120"/>
      <c r="C2190" s="25"/>
      <c r="D2190" s="16"/>
      <c r="J2190" s="17">
        <f t="shared" si="0"/>
        <v>0</v>
      </c>
      <c r="K2190" s="119"/>
      <c r="L2190" s="18"/>
      <c r="M2190" s="19"/>
    </row>
    <row r="2191" spans="2:22" ht="36" x14ac:dyDescent="0.4">
      <c r="B2191" s="120"/>
      <c r="C2191" s="24" t="s">
        <v>719</v>
      </c>
      <c r="D2191" s="16"/>
      <c r="J2191" s="17"/>
      <c r="K2191" s="119"/>
      <c r="L2191" s="18"/>
      <c r="M2191" s="19"/>
    </row>
    <row r="2192" spans="2:22" ht="18" x14ac:dyDescent="0.4">
      <c r="B2192" s="120"/>
      <c r="C2192" s="74"/>
      <c r="D2192" s="16"/>
      <c r="J2192" s="17"/>
      <c r="K2192" s="119"/>
      <c r="L2192" s="18"/>
      <c r="M2192" s="19"/>
    </row>
    <row r="2193" spans="2:13" x14ac:dyDescent="0.35">
      <c r="B2193" s="120">
        <v>8</v>
      </c>
      <c r="C2193" s="25" t="s">
        <v>720</v>
      </c>
      <c r="D2193" s="16" t="s">
        <v>702</v>
      </c>
      <c r="E2193" s="4">
        <f>1.4*5</f>
        <v>7</v>
      </c>
      <c r="F2193" s="4">
        <f>1.4*7</f>
        <v>9.7999999999999989</v>
      </c>
      <c r="G2193" s="4">
        <f t="shared" ref="G2193:H2193" si="2">1.4*5</f>
        <v>7</v>
      </c>
      <c r="H2193" s="4">
        <f t="shared" si="2"/>
        <v>7</v>
      </c>
      <c r="I2193" s="4">
        <f>1.4*5</f>
        <v>7</v>
      </c>
      <c r="J2193" s="17">
        <f t="shared" ref="J2193:J2221" si="3">+I2193*2</f>
        <v>14</v>
      </c>
      <c r="K2193" s="119">
        <v>100</v>
      </c>
      <c r="L2193" s="18"/>
      <c r="M2193" s="19">
        <f>+L2193*K2193</f>
        <v>0</v>
      </c>
    </row>
    <row r="2194" spans="2:13" x14ac:dyDescent="0.35">
      <c r="B2194" s="120"/>
      <c r="C2194" s="25"/>
      <c r="D2194" s="16"/>
      <c r="J2194" s="17">
        <f t="shared" si="3"/>
        <v>0</v>
      </c>
      <c r="K2194" s="119"/>
      <c r="L2194" s="18"/>
      <c r="M2194" s="19"/>
    </row>
    <row r="2195" spans="2:13" ht="35" x14ac:dyDescent="0.35">
      <c r="B2195" s="120">
        <v>9</v>
      </c>
      <c r="C2195" s="25" t="s">
        <v>721</v>
      </c>
      <c r="D2195" s="16" t="s">
        <v>702</v>
      </c>
      <c r="E2195" s="4">
        <f>3.5</f>
        <v>3.5</v>
      </c>
      <c r="F2195" s="4">
        <v>0</v>
      </c>
      <c r="I2195" s="4">
        <f>+E2195</f>
        <v>3.5</v>
      </c>
      <c r="J2195" s="17">
        <f t="shared" si="3"/>
        <v>7</v>
      </c>
      <c r="K2195" s="119">
        <v>100</v>
      </c>
      <c r="L2195" s="18"/>
      <c r="M2195" s="19">
        <f>+L2195*K2195</f>
        <v>0</v>
      </c>
    </row>
    <row r="2196" spans="2:13" x14ac:dyDescent="0.35">
      <c r="B2196" s="120"/>
      <c r="C2196" s="25"/>
      <c r="D2196" s="16"/>
      <c r="J2196" s="17">
        <f t="shared" si="3"/>
        <v>0</v>
      </c>
      <c r="K2196" s="119"/>
      <c r="L2196" s="18"/>
      <c r="M2196" s="19"/>
    </row>
    <row r="2197" spans="2:13" ht="18" x14ac:dyDescent="0.4">
      <c r="B2197" s="120"/>
      <c r="C2197" s="24" t="s">
        <v>722</v>
      </c>
      <c r="D2197" s="16"/>
      <c r="E2197" s="4">
        <v>0</v>
      </c>
      <c r="J2197" s="17">
        <f t="shared" si="3"/>
        <v>0</v>
      </c>
      <c r="K2197" s="119"/>
      <c r="L2197" s="18"/>
      <c r="M2197" s="19"/>
    </row>
    <row r="2198" spans="2:13" x14ac:dyDescent="0.35">
      <c r="B2198" s="120"/>
      <c r="C2198" s="25"/>
      <c r="D2198" s="16"/>
      <c r="J2198" s="17">
        <f t="shared" si="3"/>
        <v>0</v>
      </c>
      <c r="K2198" s="119"/>
      <c r="L2198" s="18"/>
      <c r="M2198" s="19"/>
    </row>
    <row r="2199" spans="2:13" x14ac:dyDescent="0.35">
      <c r="B2199" s="120">
        <v>10</v>
      </c>
      <c r="C2199" s="25" t="s">
        <v>723</v>
      </c>
      <c r="D2199" s="16" t="s">
        <v>702</v>
      </c>
      <c r="E2199" s="4">
        <f>6*2*0.5</f>
        <v>6</v>
      </c>
      <c r="F2199" s="4">
        <f>7*2*0.5</f>
        <v>7</v>
      </c>
      <c r="I2199" s="4">
        <f>+E2199</f>
        <v>6</v>
      </c>
      <c r="J2199" s="17">
        <f t="shared" si="3"/>
        <v>12</v>
      </c>
      <c r="K2199" s="119">
        <v>50</v>
      </c>
      <c r="L2199" s="18"/>
      <c r="M2199" s="19">
        <f>+L2199*K2199</f>
        <v>0</v>
      </c>
    </row>
    <row r="2200" spans="2:13" x14ac:dyDescent="0.35">
      <c r="B2200" s="120"/>
      <c r="C2200" s="25"/>
      <c r="D2200" s="16"/>
      <c r="J2200" s="17"/>
      <c r="K2200" s="119"/>
      <c r="L2200" s="18"/>
      <c r="M2200" s="19"/>
    </row>
    <row r="2201" spans="2:13" ht="18" x14ac:dyDescent="0.4">
      <c r="B2201" s="120"/>
      <c r="C2201" s="24" t="s">
        <v>724</v>
      </c>
      <c r="D2201" s="16"/>
      <c r="J2201" s="17"/>
      <c r="K2201" s="119"/>
      <c r="L2201" s="18"/>
      <c r="M2201" s="19"/>
    </row>
    <row r="2202" spans="2:13" x14ac:dyDescent="0.35">
      <c r="B2202" s="120"/>
      <c r="C2202" s="25"/>
      <c r="D2202" s="16"/>
      <c r="J2202" s="17">
        <f t="shared" si="3"/>
        <v>0</v>
      </c>
      <c r="K2202" s="119"/>
      <c r="L2202" s="18"/>
      <c r="M2202" s="19"/>
    </row>
    <row r="2203" spans="2:13" ht="35" x14ac:dyDescent="0.35">
      <c r="B2203" s="120">
        <v>11</v>
      </c>
      <c r="C2203" s="25" t="s">
        <v>725</v>
      </c>
      <c r="D2203" s="16" t="s">
        <v>693</v>
      </c>
      <c r="E2203" s="4">
        <f>11*2</f>
        <v>22</v>
      </c>
      <c r="F2203" s="4">
        <f>10*2</f>
        <v>20</v>
      </c>
      <c r="I2203" s="4">
        <f>8*2</f>
        <v>16</v>
      </c>
      <c r="J2203" s="17">
        <f t="shared" si="3"/>
        <v>32</v>
      </c>
      <c r="K2203" s="119">
        <v>738</v>
      </c>
      <c r="L2203" s="18"/>
      <c r="M2203" s="19">
        <f>+L2203*K2203</f>
        <v>0</v>
      </c>
    </row>
    <row r="2204" spans="2:13" x14ac:dyDescent="0.35">
      <c r="B2204" s="120"/>
      <c r="C2204" s="25"/>
      <c r="D2204" s="16"/>
      <c r="J2204" s="17"/>
      <c r="K2204" s="119"/>
      <c r="L2204" s="18"/>
      <c r="M2204" s="19"/>
    </row>
    <row r="2205" spans="2:13" ht="18" x14ac:dyDescent="0.4">
      <c r="B2205" s="120"/>
      <c r="C2205" s="24" t="s">
        <v>726</v>
      </c>
      <c r="D2205" s="16"/>
      <c r="J2205" s="17"/>
      <c r="K2205" s="119"/>
      <c r="L2205" s="18"/>
      <c r="M2205" s="19"/>
    </row>
    <row r="2206" spans="2:13" x14ac:dyDescent="0.35">
      <c r="B2206" s="120"/>
      <c r="C2206" s="25"/>
      <c r="D2206" s="16"/>
      <c r="J2206" s="17"/>
      <c r="K2206" s="119"/>
      <c r="L2206" s="18"/>
      <c r="M2206" s="19"/>
    </row>
    <row r="2207" spans="2:13" x14ac:dyDescent="0.35">
      <c r="B2207" s="120">
        <v>12</v>
      </c>
      <c r="C2207" s="25" t="s">
        <v>727</v>
      </c>
      <c r="D2207" s="16" t="s">
        <v>693</v>
      </c>
      <c r="E2207" s="4">
        <v>4</v>
      </c>
      <c r="F2207" s="4">
        <v>4</v>
      </c>
      <c r="I2207" s="4">
        <v>4</v>
      </c>
      <c r="J2207" s="17">
        <f t="shared" si="3"/>
        <v>8</v>
      </c>
      <c r="K2207" s="119">
        <v>16</v>
      </c>
      <c r="L2207" s="18"/>
      <c r="M2207" s="19">
        <f>+L2207*K2207</f>
        <v>0</v>
      </c>
    </row>
    <row r="2208" spans="2:13" x14ac:dyDescent="0.35">
      <c r="B2208" s="120"/>
      <c r="C2208" s="25"/>
      <c r="D2208" s="16"/>
      <c r="J2208" s="17">
        <f t="shared" si="3"/>
        <v>0</v>
      </c>
      <c r="K2208" s="119"/>
      <c r="L2208" s="18"/>
      <c r="M2208" s="19"/>
    </row>
    <row r="2209" spans="2:16" ht="18" x14ac:dyDescent="0.4">
      <c r="B2209" s="120"/>
      <c r="C2209" s="24"/>
      <c r="D2209" s="16"/>
      <c r="J2209" s="17"/>
      <c r="K2209" s="119"/>
      <c r="L2209" s="18"/>
      <c r="M2209" s="19"/>
    </row>
    <row r="2210" spans="2:16" x14ac:dyDescent="0.35">
      <c r="B2210" s="120"/>
      <c r="C2210" s="79"/>
      <c r="D2210" s="16"/>
      <c r="J2210" s="17"/>
      <c r="K2210" s="119"/>
      <c r="L2210" s="18"/>
      <c r="M2210" s="19"/>
    </row>
    <row r="2211" spans="2:16" ht="18" x14ac:dyDescent="0.4">
      <c r="B2211" s="120"/>
      <c r="C2211" s="24"/>
      <c r="D2211" s="16"/>
      <c r="J2211" s="17"/>
      <c r="K2211" s="119"/>
      <c r="L2211" s="18"/>
      <c r="M2211" s="19"/>
    </row>
    <row r="2212" spans="2:16" x14ac:dyDescent="0.35">
      <c r="B2212" s="120"/>
      <c r="C2212" s="25"/>
      <c r="D2212" s="16"/>
      <c r="J2212" s="17"/>
      <c r="K2212" s="119"/>
      <c r="L2212" s="18"/>
      <c r="M2212" s="19"/>
    </row>
    <row r="2213" spans="2:16" x14ac:dyDescent="0.35">
      <c r="B2213" s="120"/>
      <c r="C2213" s="25"/>
      <c r="D2213" s="16"/>
      <c r="J2213" s="17"/>
      <c r="K2213" s="119"/>
      <c r="L2213" s="18"/>
      <c r="M2213" s="19"/>
    </row>
    <row r="2214" spans="2:16" x14ac:dyDescent="0.35">
      <c r="B2214" s="120"/>
      <c r="C2214" s="25"/>
      <c r="D2214" s="16"/>
      <c r="J2214" s="17"/>
      <c r="K2214" s="119"/>
      <c r="L2214" s="18"/>
      <c r="M2214" s="19"/>
    </row>
    <row r="2215" spans="2:16" x14ac:dyDescent="0.35">
      <c r="B2215" s="120"/>
      <c r="C2215" s="25"/>
      <c r="D2215" s="16"/>
      <c r="J2215" s="17"/>
      <c r="K2215" s="119"/>
      <c r="L2215" s="18"/>
      <c r="M2215" s="19"/>
    </row>
    <row r="2216" spans="2:16" x14ac:dyDescent="0.35">
      <c r="B2216" s="120"/>
      <c r="C2216" s="25"/>
      <c r="D2216" s="16"/>
      <c r="J2216" s="17"/>
      <c r="K2216" s="119"/>
      <c r="L2216" s="18"/>
      <c r="M2216" s="19"/>
    </row>
    <row r="2217" spans="2:16" x14ac:dyDescent="0.35">
      <c r="B2217" s="120"/>
      <c r="C2217" s="25"/>
      <c r="D2217" s="16"/>
      <c r="J2217" s="17"/>
      <c r="K2217" s="119"/>
      <c r="L2217" s="18"/>
      <c r="M2217" s="19"/>
    </row>
    <row r="2218" spans="2:16" x14ac:dyDescent="0.35">
      <c r="B2218" s="120"/>
      <c r="C2218" s="25"/>
      <c r="D2218" s="16"/>
      <c r="J2218" s="17"/>
      <c r="K2218" s="119"/>
      <c r="L2218" s="18"/>
      <c r="M2218" s="19"/>
    </row>
    <row r="2219" spans="2:16" x14ac:dyDescent="0.35">
      <c r="B2219" s="120"/>
      <c r="C2219" s="25"/>
      <c r="D2219" s="16"/>
      <c r="J2219" s="17"/>
      <c r="K2219" s="119"/>
      <c r="L2219" s="18"/>
      <c r="M2219" s="19"/>
    </row>
    <row r="2220" spans="2:16" x14ac:dyDescent="0.35">
      <c r="B2220" s="120"/>
      <c r="C2220" s="25"/>
      <c r="D2220" s="16"/>
      <c r="J2220" s="17"/>
      <c r="K2220" s="119"/>
      <c r="L2220" s="18"/>
      <c r="M2220" s="19"/>
    </row>
    <row r="2221" spans="2:16" s="39" customFormat="1" ht="21" customHeight="1" x14ac:dyDescent="0.35">
      <c r="B2221" s="14"/>
      <c r="C2221" s="25"/>
      <c r="D2221" s="16"/>
      <c r="E2221" s="4"/>
      <c r="F2221" s="4"/>
      <c r="G2221" s="4"/>
      <c r="H2221" s="4"/>
      <c r="I2221" s="4"/>
      <c r="J2221" s="17">
        <f t="shared" si="3"/>
        <v>0</v>
      </c>
      <c r="K2221" s="119"/>
      <c r="L2221" s="18"/>
      <c r="M2221" s="19"/>
      <c r="N2221" s="20"/>
      <c r="P2221" s="40"/>
    </row>
    <row r="2222" spans="2:16" s="40" customFormat="1" ht="38.25" customHeight="1" thickBot="1" x14ac:dyDescent="0.45">
      <c r="B2222" s="30"/>
      <c r="C2222" s="121" t="s">
        <v>682</v>
      </c>
      <c r="D2222" s="32"/>
      <c r="E2222" s="33"/>
      <c r="F2222" s="33"/>
      <c r="G2222" s="33"/>
      <c r="H2222" s="33"/>
      <c r="I2222" s="33"/>
      <c r="J2222" s="34"/>
      <c r="K2222" s="35"/>
      <c r="L2222" s="36" t="s">
        <v>34</v>
      </c>
      <c r="M2222" s="37">
        <f>SUM(M2160:M2219)</f>
        <v>0</v>
      </c>
      <c r="N2222" s="38"/>
      <c r="O2222" s="39"/>
      <c r="P2222" s="39"/>
    </row>
    <row r="2223" spans="2:16" s="40" customFormat="1" ht="17.25" customHeight="1" thickTop="1" x14ac:dyDescent="0.4">
      <c r="B2223" s="41"/>
      <c r="C2223" s="95"/>
      <c r="D2223" s="43"/>
      <c r="E2223" s="44"/>
      <c r="F2223" s="44"/>
      <c r="G2223" s="44"/>
      <c r="H2223" s="44"/>
      <c r="I2223" s="44"/>
      <c r="J2223" s="45" t="s">
        <v>35</v>
      </c>
      <c r="K2223" s="35"/>
      <c r="L2223" s="46"/>
      <c r="M2223" s="47"/>
      <c r="N2223" s="48"/>
      <c r="O2223" s="39"/>
      <c r="P2223" s="39"/>
    </row>
    <row r="2224" spans="2:16" s="39" customFormat="1" ht="17.25" customHeight="1" x14ac:dyDescent="0.35">
      <c r="B2224" s="49"/>
      <c r="C2224" s="50" t="s">
        <v>1043</v>
      </c>
      <c r="D2224" s="51"/>
      <c r="E2224" s="40"/>
      <c r="F2224" s="40"/>
      <c r="G2224" s="40"/>
      <c r="H2224" s="40"/>
      <c r="I2224" s="40"/>
      <c r="J2224" s="52"/>
      <c r="K2224" s="50"/>
      <c r="L2224" s="53"/>
      <c r="M2224" s="53"/>
      <c r="N2224" s="48"/>
    </row>
    <row r="2225" spans="2:22" s="39" customFormat="1" ht="17.25" customHeight="1" x14ac:dyDescent="0.35">
      <c r="B2225" s="54"/>
      <c r="C2225" s="50" t="s">
        <v>37</v>
      </c>
      <c r="D2225" s="55"/>
      <c r="J2225" s="56"/>
      <c r="K2225" s="50"/>
      <c r="L2225" s="53"/>
      <c r="M2225" s="57"/>
    </row>
    <row r="2226" spans="2:22" s="39" customFormat="1" ht="17.25" customHeight="1" x14ac:dyDescent="0.4">
      <c r="B2226" s="54"/>
      <c r="C2226" s="50" t="s">
        <v>711</v>
      </c>
      <c r="D2226" s="55"/>
      <c r="J2226" s="52"/>
      <c r="K2226" s="58"/>
      <c r="L2226" s="59"/>
      <c r="M2226" s="57"/>
      <c r="N2226" s="48"/>
    </row>
    <row r="2227" spans="2:22" s="39" customFormat="1" ht="17.25" customHeight="1" x14ac:dyDescent="0.35">
      <c r="B2227" s="54"/>
      <c r="C2227" s="50" t="s">
        <v>1103</v>
      </c>
      <c r="D2227" s="55"/>
      <c r="J2227" s="60" t="s">
        <v>39</v>
      </c>
      <c r="K2227" s="50"/>
      <c r="L2227" s="53"/>
      <c r="M2227" s="57"/>
      <c r="N2227" s="48"/>
    </row>
    <row r="2228" spans="2:22" x14ac:dyDescent="0.35">
      <c r="B2228" s="54"/>
      <c r="C2228" s="61" t="s">
        <v>1039</v>
      </c>
      <c r="D2228" s="55"/>
      <c r="E2228" s="39"/>
      <c r="F2228" s="39"/>
      <c r="G2228" s="39"/>
      <c r="H2228" s="39"/>
      <c r="I2228" s="39"/>
      <c r="J2228" s="56" t="s">
        <v>41</v>
      </c>
      <c r="K2228" s="50"/>
      <c r="L2228" s="53"/>
      <c r="M2228" s="57"/>
      <c r="N2228" s="48"/>
    </row>
    <row r="2229" spans="2:22" s="7" customFormat="1" ht="18" x14ac:dyDescent="0.4">
      <c r="B2229" s="58"/>
      <c r="C2229" s="2"/>
      <c r="D2229" s="3"/>
      <c r="E2229" s="4"/>
      <c r="F2229" s="4"/>
      <c r="G2229" s="4"/>
      <c r="H2229" s="4"/>
      <c r="I2229" s="4"/>
      <c r="J2229" s="5"/>
      <c r="K2229" s="6" t="s">
        <v>0</v>
      </c>
      <c r="N2229" s="5"/>
      <c r="O2229" s="5"/>
      <c r="P2229" s="5"/>
      <c r="Q2229" s="5"/>
      <c r="R2229" s="5"/>
      <c r="S2229" s="5"/>
      <c r="T2229" s="5"/>
      <c r="U2229" s="5"/>
      <c r="V2229" s="5"/>
    </row>
    <row r="2230" spans="2:22" s="7" customFormat="1" ht="18" x14ac:dyDescent="0.4">
      <c r="B2230" s="97" t="s">
        <v>704</v>
      </c>
      <c r="C2230" s="2"/>
      <c r="D2230" s="3"/>
      <c r="E2230" s="4"/>
      <c r="F2230" s="4"/>
      <c r="G2230" s="4"/>
      <c r="H2230" s="4"/>
      <c r="I2230" s="4"/>
      <c r="J2230" s="5"/>
      <c r="K2230" s="6" t="s">
        <v>1157</v>
      </c>
      <c r="N2230" s="5"/>
      <c r="O2230" s="5"/>
      <c r="P2230" s="5"/>
      <c r="Q2230" s="5"/>
      <c r="R2230" s="5"/>
      <c r="S2230" s="5"/>
      <c r="T2230" s="5"/>
      <c r="U2230" s="5"/>
      <c r="V2230" s="5"/>
    </row>
    <row r="2231" spans="2:22" ht="18" x14ac:dyDescent="0.4">
      <c r="K2231" s="6" t="s">
        <v>1102</v>
      </c>
      <c r="N2231" s="5"/>
    </row>
    <row r="2232" spans="2:22" s="7" customFormat="1" ht="18" x14ac:dyDescent="0.4">
      <c r="B2232" s="54"/>
      <c r="C2232" s="58"/>
      <c r="D2232" s="55"/>
      <c r="E2232" s="39"/>
      <c r="F2232" s="39"/>
      <c r="G2232" s="39"/>
      <c r="H2232" s="39"/>
      <c r="I2232" s="39"/>
      <c r="J2232" s="56"/>
      <c r="K2232" s="50"/>
      <c r="L2232" s="53"/>
      <c r="M2232" s="57"/>
      <c r="N2232" s="48"/>
      <c r="O2232" s="5"/>
      <c r="P2232" s="5"/>
      <c r="Q2232" s="5"/>
      <c r="R2232" s="5"/>
      <c r="S2232" s="5"/>
      <c r="T2232" s="5"/>
      <c r="U2232" s="5"/>
      <c r="V2232" s="5"/>
    </row>
    <row r="2233" spans="2:22" ht="18" x14ac:dyDescent="0.35">
      <c r="B2233" s="54"/>
      <c r="C2233" s="97" t="s">
        <v>730</v>
      </c>
      <c r="D2233" s="55"/>
      <c r="E2233" s="39"/>
      <c r="F2233" s="39"/>
      <c r="G2233" s="39"/>
      <c r="H2233" s="39"/>
      <c r="I2233" s="39"/>
      <c r="J2233" s="56"/>
      <c r="K2233" s="50"/>
      <c r="L2233" s="53"/>
      <c r="M2233" s="57"/>
      <c r="N2233" s="48"/>
    </row>
    <row r="2234" spans="2:22" s="7" customFormat="1" ht="18" x14ac:dyDescent="0.35">
      <c r="B2234" s="54"/>
      <c r="C2234" s="97"/>
      <c r="D2234" s="55"/>
      <c r="E2234" s="39"/>
      <c r="F2234" s="39"/>
      <c r="G2234" s="39"/>
      <c r="H2234" s="39"/>
      <c r="I2234" s="39"/>
      <c r="J2234" s="56"/>
      <c r="K2234" s="50"/>
      <c r="L2234" s="53"/>
      <c r="M2234" s="57"/>
      <c r="N2234" s="48"/>
      <c r="O2234" s="5"/>
      <c r="P2234" s="5"/>
      <c r="Q2234" s="5"/>
      <c r="R2234" s="5"/>
      <c r="S2234" s="5"/>
      <c r="T2234" s="5"/>
      <c r="U2234" s="5"/>
      <c r="V2234" s="5"/>
    </row>
    <row r="2235" spans="2:22" x14ac:dyDescent="0.35">
      <c r="B2235" s="98"/>
      <c r="C2235" s="99"/>
      <c r="D2235" s="100"/>
      <c r="E2235" s="101"/>
      <c r="F2235" s="102" t="s">
        <v>34</v>
      </c>
      <c r="G2235" s="50"/>
      <c r="H2235" s="50"/>
      <c r="I2235" s="50"/>
      <c r="J2235" s="103"/>
      <c r="K2235" s="50"/>
      <c r="L2235" s="53"/>
      <c r="M2235" s="104"/>
      <c r="N2235" s="48"/>
    </row>
    <row r="2236" spans="2:22" s="7" customFormat="1" x14ac:dyDescent="0.35">
      <c r="B2236" s="98"/>
      <c r="C2236" s="99" t="s">
        <v>1040</v>
      </c>
      <c r="D2236" s="100"/>
      <c r="E2236" s="101"/>
      <c r="F2236" s="102"/>
      <c r="G2236" s="50"/>
      <c r="H2236" s="50"/>
      <c r="I2236" s="50"/>
      <c r="J2236" s="103"/>
      <c r="K2236" s="50"/>
      <c r="L2236" s="53" t="s">
        <v>34</v>
      </c>
      <c r="M2236" s="104">
        <f>+M2222</f>
        <v>0</v>
      </c>
      <c r="N2236" s="48"/>
      <c r="O2236" s="5"/>
      <c r="P2236" s="5"/>
      <c r="Q2236" s="5"/>
      <c r="R2236" s="5"/>
      <c r="S2236" s="5"/>
      <c r="T2236" s="5"/>
      <c r="U2236" s="5"/>
      <c r="V2236" s="5"/>
    </row>
    <row r="2237" spans="2:22" x14ac:dyDescent="0.35">
      <c r="B2237" s="98"/>
      <c r="C2237" s="99"/>
      <c r="D2237" s="100"/>
      <c r="E2237" s="101"/>
      <c r="F2237" s="102" t="s">
        <v>34</v>
      </c>
      <c r="G2237" s="50"/>
      <c r="H2237" s="50"/>
      <c r="I2237" s="50"/>
      <c r="J2237" s="103"/>
      <c r="K2237" s="50"/>
      <c r="L2237" s="53"/>
      <c r="M2237" s="104"/>
      <c r="N2237" s="48"/>
    </row>
    <row r="2238" spans="2:22" s="7" customFormat="1" x14ac:dyDescent="0.35">
      <c r="B2238" s="98"/>
      <c r="C2238" s="99"/>
      <c r="D2238" s="100"/>
      <c r="E2238" s="101"/>
      <c r="F2238" s="102"/>
      <c r="G2238" s="50"/>
      <c r="H2238" s="50"/>
      <c r="I2238" s="50"/>
      <c r="J2238" s="103"/>
      <c r="K2238" s="50"/>
      <c r="L2238" s="53"/>
      <c r="M2238" s="104"/>
      <c r="N2238" s="48"/>
      <c r="O2238" s="5"/>
      <c r="P2238" s="5"/>
      <c r="Q2238" s="5"/>
      <c r="R2238" s="5"/>
      <c r="S2238" s="5"/>
      <c r="T2238" s="5"/>
      <c r="U2238" s="5"/>
      <c r="V2238" s="5"/>
    </row>
    <row r="2239" spans="2:22" x14ac:dyDescent="0.35">
      <c r="B2239" s="98"/>
      <c r="C2239" s="99"/>
      <c r="D2239" s="100"/>
      <c r="E2239" s="101"/>
      <c r="F2239" s="102"/>
      <c r="G2239" s="50"/>
      <c r="H2239" s="50"/>
      <c r="I2239" s="50"/>
      <c r="J2239" s="103"/>
      <c r="K2239" s="50"/>
      <c r="L2239" s="53"/>
      <c r="M2239" s="104"/>
      <c r="N2239" s="48"/>
    </row>
    <row r="2240" spans="2:22" s="122" customFormat="1" x14ac:dyDescent="0.35">
      <c r="B2240" s="98"/>
      <c r="C2240" s="99"/>
      <c r="D2240" s="105"/>
      <c r="E2240" s="50"/>
      <c r="F2240" s="50"/>
      <c r="G2240" s="50"/>
      <c r="H2240" s="50"/>
      <c r="I2240" s="50"/>
      <c r="J2240" s="103"/>
      <c r="K2240" s="50"/>
      <c r="L2240" s="53"/>
      <c r="M2240" s="104"/>
      <c r="N2240" s="48"/>
      <c r="O2240" s="88"/>
      <c r="P2240" s="88"/>
      <c r="Q2240" s="88"/>
      <c r="R2240" s="88"/>
      <c r="S2240" s="88"/>
      <c r="T2240" s="88"/>
      <c r="U2240" s="88"/>
      <c r="V2240" s="88"/>
    </row>
    <row r="2241" spans="2:22" x14ac:dyDescent="0.35">
      <c r="B2241" s="98"/>
      <c r="C2241" s="99"/>
      <c r="D2241" s="105"/>
      <c r="E2241" s="50"/>
      <c r="F2241" s="50"/>
      <c r="G2241" s="50"/>
      <c r="H2241" s="50"/>
      <c r="I2241" s="50"/>
      <c r="J2241" s="103"/>
      <c r="K2241" s="50"/>
      <c r="L2241" s="53"/>
      <c r="M2241" s="104"/>
      <c r="N2241" s="48"/>
    </row>
    <row r="2242" spans="2:22" s="7" customFormat="1" x14ac:dyDescent="0.35">
      <c r="B2242" s="98"/>
      <c r="C2242" s="99"/>
      <c r="D2242" s="105"/>
      <c r="E2242" s="50"/>
      <c r="F2242" s="50"/>
      <c r="G2242" s="50"/>
      <c r="H2242" s="50"/>
      <c r="I2242" s="50"/>
      <c r="J2242" s="103"/>
      <c r="K2242" s="50"/>
      <c r="L2242" s="53"/>
      <c r="M2242" s="104"/>
      <c r="N2242" s="48"/>
      <c r="O2242" s="5"/>
      <c r="P2242" s="5"/>
      <c r="Q2242" s="5"/>
      <c r="R2242" s="5"/>
      <c r="S2242" s="5"/>
      <c r="T2242" s="5"/>
      <c r="U2242" s="5"/>
      <c r="V2242" s="5"/>
    </row>
    <row r="2243" spans="2:22" x14ac:dyDescent="0.35">
      <c r="B2243" s="98"/>
      <c r="C2243" s="99"/>
      <c r="D2243" s="32"/>
      <c r="E2243" s="39"/>
      <c r="F2243" s="39"/>
      <c r="G2243" s="39"/>
      <c r="H2243" s="39"/>
      <c r="I2243" s="39"/>
      <c r="J2243" s="56"/>
      <c r="K2243" s="50"/>
      <c r="L2243" s="53"/>
      <c r="M2243" s="104"/>
      <c r="N2243" s="48"/>
    </row>
    <row r="2244" spans="2:22" s="7" customFormat="1" x14ac:dyDescent="0.35">
      <c r="B2244" s="98"/>
      <c r="C2244" s="99"/>
      <c r="D2244" s="32"/>
      <c r="E2244" s="39"/>
      <c r="F2244" s="39"/>
      <c r="G2244" s="39"/>
      <c r="H2244" s="39"/>
      <c r="I2244" s="39"/>
      <c r="J2244" s="56"/>
      <c r="K2244" s="50"/>
      <c r="L2244" s="53"/>
      <c r="M2244" s="104"/>
      <c r="N2244" s="48"/>
      <c r="O2244" s="5"/>
      <c r="P2244" s="5"/>
      <c r="Q2244" s="5"/>
      <c r="R2244" s="5"/>
      <c r="S2244" s="5"/>
      <c r="T2244" s="5"/>
      <c r="U2244" s="5"/>
      <c r="V2244" s="5"/>
    </row>
    <row r="2245" spans="2:22" x14ac:dyDescent="0.35">
      <c r="B2245" s="98"/>
      <c r="C2245" s="99"/>
      <c r="D2245" s="32"/>
      <c r="E2245" s="39"/>
      <c r="F2245" s="39"/>
      <c r="G2245" s="39"/>
      <c r="H2245" s="39"/>
      <c r="I2245" s="39"/>
      <c r="J2245" s="56"/>
      <c r="K2245" s="50"/>
      <c r="L2245" s="53"/>
      <c r="M2245" s="104"/>
      <c r="N2245" s="48"/>
    </row>
    <row r="2246" spans="2:22" s="122" customFormat="1" x14ac:dyDescent="0.35">
      <c r="B2246" s="98"/>
      <c r="C2246" s="99"/>
      <c r="D2246" s="32"/>
      <c r="E2246" s="39"/>
      <c r="F2246" s="39"/>
      <c r="G2246" s="39"/>
      <c r="H2246" s="39"/>
      <c r="I2246" s="39"/>
      <c r="J2246" s="56"/>
      <c r="K2246" s="50"/>
      <c r="L2246" s="53"/>
      <c r="M2246" s="104"/>
      <c r="N2246" s="48"/>
      <c r="O2246" s="88"/>
      <c r="P2246" s="88"/>
      <c r="Q2246" s="88"/>
      <c r="R2246" s="88"/>
      <c r="S2246" s="88"/>
      <c r="T2246" s="88"/>
      <c r="U2246" s="88"/>
      <c r="V2246" s="88"/>
    </row>
    <row r="2247" spans="2:22" x14ac:dyDescent="0.35">
      <c r="B2247" s="98"/>
      <c r="C2247" s="99"/>
      <c r="D2247" s="32"/>
      <c r="E2247" s="39"/>
      <c r="F2247" s="39"/>
      <c r="G2247" s="39"/>
      <c r="H2247" s="39"/>
      <c r="I2247" s="39"/>
      <c r="J2247" s="56"/>
      <c r="K2247" s="50"/>
      <c r="L2247" s="53"/>
      <c r="M2247" s="104"/>
      <c r="N2247" s="48"/>
    </row>
    <row r="2248" spans="2:22" s="122" customFormat="1" x14ac:dyDescent="0.35">
      <c r="B2248" s="98"/>
      <c r="C2248" s="99"/>
      <c r="D2248" s="32"/>
      <c r="E2248" s="39"/>
      <c r="F2248" s="39"/>
      <c r="G2248" s="39"/>
      <c r="H2248" s="39"/>
      <c r="I2248" s="39"/>
      <c r="J2248" s="56"/>
      <c r="K2248" s="50"/>
      <c r="L2248" s="53"/>
      <c r="M2248" s="104"/>
      <c r="N2248" s="48"/>
      <c r="O2248" s="88"/>
      <c r="P2248" s="88"/>
      <c r="Q2248" s="88"/>
      <c r="R2248" s="88"/>
      <c r="S2248" s="88"/>
      <c r="T2248" s="88"/>
      <c r="U2248" s="88"/>
      <c r="V2248" s="88"/>
    </row>
    <row r="2249" spans="2:22" x14ac:dyDescent="0.35">
      <c r="B2249" s="98"/>
      <c r="C2249" s="99"/>
      <c r="D2249" s="32"/>
      <c r="E2249" s="39"/>
      <c r="F2249" s="39"/>
      <c r="G2249" s="39"/>
      <c r="H2249" s="39"/>
      <c r="I2249" s="39"/>
      <c r="J2249" s="56"/>
      <c r="K2249" s="50"/>
      <c r="L2249" s="53"/>
      <c r="M2249" s="104"/>
      <c r="N2249" s="48"/>
    </row>
    <row r="2250" spans="2:22" s="122" customFormat="1" x14ac:dyDescent="0.35">
      <c r="B2250" s="98"/>
      <c r="C2250" s="99"/>
      <c r="D2250" s="32"/>
      <c r="E2250" s="39"/>
      <c r="F2250" s="39"/>
      <c r="G2250" s="39"/>
      <c r="H2250" s="39"/>
      <c r="I2250" s="39"/>
      <c r="J2250" s="56"/>
      <c r="K2250" s="50"/>
      <c r="L2250" s="53"/>
      <c r="M2250" s="104"/>
      <c r="N2250" s="48"/>
      <c r="O2250" s="88"/>
      <c r="P2250" s="88"/>
      <c r="Q2250" s="88"/>
      <c r="R2250" s="88"/>
      <c r="S2250" s="88"/>
      <c r="T2250" s="88"/>
      <c r="U2250" s="88"/>
      <c r="V2250" s="88"/>
    </row>
    <row r="2251" spans="2:22" x14ac:dyDescent="0.35">
      <c r="B2251" s="98"/>
      <c r="C2251" s="99"/>
      <c r="D2251" s="32"/>
      <c r="E2251" s="39"/>
      <c r="F2251" s="39"/>
      <c r="G2251" s="39"/>
      <c r="H2251" s="39"/>
      <c r="I2251" s="39"/>
      <c r="J2251" s="56"/>
      <c r="K2251" s="50"/>
      <c r="L2251" s="53"/>
      <c r="M2251" s="104"/>
      <c r="N2251" s="48"/>
    </row>
    <row r="2252" spans="2:22" s="7" customFormat="1" x14ac:dyDescent="0.35">
      <c r="B2252" s="98"/>
      <c r="C2252" s="99"/>
      <c r="D2252" s="32"/>
      <c r="E2252" s="39"/>
      <c r="F2252" s="39"/>
      <c r="G2252" s="39"/>
      <c r="H2252" s="39"/>
      <c r="I2252" s="39"/>
      <c r="J2252" s="56"/>
      <c r="K2252" s="50"/>
      <c r="L2252" s="53"/>
      <c r="M2252" s="104"/>
      <c r="N2252" s="48"/>
      <c r="O2252" s="5"/>
      <c r="P2252" s="5"/>
      <c r="Q2252" s="5"/>
      <c r="R2252" s="5"/>
      <c r="S2252" s="5"/>
      <c r="T2252" s="5"/>
      <c r="U2252" s="5"/>
      <c r="V2252" s="5"/>
    </row>
    <row r="2253" spans="2:22" x14ac:dyDescent="0.35">
      <c r="B2253" s="98"/>
      <c r="C2253" s="99"/>
      <c r="D2253" s="32"/>
      <c r="E2253" s="39"/>
      <c r="F2253" s="39"/>
      <c r="G2253" s="39"/>
      <c r="H2253" s="39"/>
      <c r="I2253" s="39"/>
      <c r="J2253" s="56"/>
      <c r="K2253" s="50"/>
      <c r="L2253" s="53"/>
      <c r="M2253" s="104"/>
      <c r="N2253" s="48"/>
    </row>
    <row r="2254" spans="2:22" s="7" customFormat="1" x14ac:dyDescent="0.35">
      <c r="B2254" s="98"/>
      <c r="C2254" s="99"/>
      <c r="D2254" s="32"/>
      <c r="E2254" s="39"/>
      <c r="F2254" s="39"/>
      <c r="G2254" s="39"/>
      <c r="H2254" s="39"/>
      <c r="I2254" s="39"/>
      <c r="J2254" s="56"/>
      <c r="K2254" s="50"/>
      <c r="L2254" s="53"/>
      <c r="M2254" s="104"/>
      <c r="N2254" s="48"/>
      <c r="O2254" s="5"/>
      <c r="P2254" s="5"/>
      <c r="Q2254" s="5"/>
      <c r="R2254" s="5"/>
      <c r="S2254" s="5"/>
      <c r="T2254" s="5"/>
      <c r="U2254" s="5"/>
      <c r="V2254" s="5"/>
    </row>
    <row r="2255" spans="2:22" x14ac:dyDescent="0.35">
      <c r="B2255" s="98"/>
      <c r="C2255" s="99"/>
      <c r="D2255" s="32"/>
      <c r="E2255" s="39"/>
      <c r="F2255" s="39"/>
      <c r="G2255" s="39"/>
      <c r="H2255" s="39"/>
      <c r="I2255" s="39"/>
      <c r="J2255" s="56"/>
      <c r="K2255" s="50"/>
      <c r="L2255" s="53"/>
      <c r="M2255" s="104"/>
      <c r="N2255" s="48"/>
    </row>
    <row r="2256" spans="2:22" s="7" customFormat="1" x14ac:dyDescent="0.35">
      <c r="B2256" s="98"/>
      <c r="C2256" s="99"/>
      <c r="D2256" s="32"/>
      <c r="E2256" s="39"/>
      <c r="F2256" s="39"/>
      <c r="G2256" s="39"/>
      <c r="H2256" s="39"/>
      <c r="I2256" s="39"/>
      <c r="J2256" s="56"/>
      <c r="K2256" s="50"/>
      <c r="L2256" s="53"/>
      <c r="M2256" s="104"/>
      <c r="N2256" s="48"/>
      <c r="O2256" s="5"/>
      <c r="P2256" s="5"/>
      <c r="Q2256" s="5"/>
      <c r="R2256" s="5"/>
      <c r="S2256" s="5"/>
      <c r="T2256" s="5"/>
      <c r="U2256" s="5"/>
      <c r="V2256" s="5"/>
    </row>
    <row r="2257" spans="2:22" x14ac:dyDescent="0.35">
      <c r="B2257" s="98"/>
      <c r="C2257" s="99"/>
      <c r="D2257" s="32"/>
      <c r="E2257" s="39"/>
      <c r="F2257" s="39"/>
      <c r="G2257" s="39"/>
      <c r="H2257" s="39"/>
      <c r="I2257" s="39"/>
      <c r="J2257" s="56"/>
      <c r="K2257" s="50"/>
      <c r="L2257" s="53"/>
      <c r="M2257" s="104"/>
      <c r="N2257" s="48"/>
    </row>
    <row r="2258" spans="2:22" s="7" customFormat="1" x14ac:dyDescent="0.35">
      <c r="B2258" s="98"/>
      <c r="C2258" s="99"/>
      <c r="D2258" s="32"/>
      <c r="E2258" s="39"/>
      <c r="F2258" s="39"/>
      <c r="G2258" s="39"/>
      <c r="H2258" s="39"/>
      <c r="I2258" s="39"/>
      <c r="J2258" s="56"/>
      <c r="K2258" s="50"/>
      <c r="L2258" s="53"/>
      <c r="M2258" s="104"/>
      <c r="N2258" s="48"/>
      <c r="O2258" s="5"/>
      <c r="P2258" s="5"/>
      <c r="Q2258" s="5"/>
      <c r="R2258" s="5"/>
      <c r="S2258" s="5"/>
      <c r="T2258" s="5"/>
      <c r="U2258" s="5"/>
      <c r="V2258" s="5"/>
    </row>
    <row r="2259" spans="2:22" x14ac:dyDescent="0.35">
      <c r="B2259" s="98"/>
      <c r="C2259" s="99"/>
      <c r="D2259" s="32"/>
      <c r="E2259" s="39"/>
      <c r="F2259" s="39"/>
      <c r="G2259" s="39"/>
      <c r="H2259" s="39"/>
      <c r="I2259" s="39"/>
      <c r="J2259" s="56"/>
      <c r="K2259" s="50"/>
      <c r="L2259" s="53"/>
      <c r="M2259" s="104"/>
      <c r="N2259" s="48"/>
    </row>
    <row r="2260" spans="2:22" s="7" customFormat="1" x14ac:dyDescent="0.35">
      <c r="B2260" s="98"/>
      <c r="C2260" s="99"/>
      <c r="D2260" s="32"/>
      <c r="E2260" s="39"/>
      <c r="F2260" s="39"/>
      <c r="G2260" s="39"/>
      <c r="H2260" s="39"/>
      <c r="I2260" s="39"/>
      <c r="J2260" s="56"/>
      <c r="K2260" s="50"/>
      <c r="L2260" s="53"/>
      <c r="M2260" s="104"/>
      <c r="N2260" s="48"/>
      <c r="O2260" s="5"/>
      <c r="P2260" s="5"/>
      <c r="Q2260" s="5"/>
      <c r="R2260" s="5"/>
      <c r="S2260" s="5"/>
      <c r="T2260" s="5"/>
      <c r="U2260" s="5"/>
      <c r="V2260" s="5"/>
    </row>
    <row r="2261" spans="2:22" x14ac:dyDescent="0.35">
      <c r="B2261" s="98"/>
      <c r="C2261" s="99"/>
      <c r="D2261" s="32"/>
      <c r="E2261" s="39"/>
      <c r="F2261" s="39"/>
      <c r="G2261" s="39"/>
      <c r="H2261" s="39"/>
      <c r="I2261" s="39"/>
      <c r="J2261" s="56"/>
      <c r="K2261" s="50"/>
      <c r="L2261" s="53"/>
      <c r="M2261" s="104"/>
      <c r="N2261" s="48"/>
    </row>
    <row r="2262" spans="2:22" s="7" customFormat="1" x14ac:dyDescent="0.35">
      <c r="B2262" s="98"/>
      <c r="C2262" s="99"/>
      <c r="D2262" s="32"/>
      <c r="E2262" s="39"/>
      <c r="F2262" s="39"/>
      <c r="G2262" s="39"/>
      <c r="H2262" s="39"/>
      <c r="I2262" s="39"/>
      <c r="J2262" s="56"/>
      <c r="K2262" s="50"/>
      <c r="L2262" s="53"/>
      <c r="M2262" s="104"/>
      <c r="N2262" s="48"/>
      <c r="O2262" s="5"/>
      <c r="P2262" s="5"/>
      <c r="Q2262" s="5"/>
      <c r="R2262" s="5"/>
      <c r="S2262" s="5"/>
      <c r="T2262" s="5"/>
      <c r="U2262" s="5"/>
      <c r="V2262" s="5"/>
    </row>
    <row r="2263" spans="2:22" x14ac:dyDescent="0.35">
      <c r="B2263" s="98"/>
      <c r="C2263" s="99"/>
      <c r="D2263" s="32"/>
      <c r="E2263" s="39"/>
      <c r="F2263" s="39"/>
      <c r="G2263" s="39"/>
      <c r="H2263" s="39"/>
      <c r="I2263" s="39"/>
      <c r="J2263" s="56"/>
      <c r="K2263" s="50"/>
      <c r="L2263" s="53"/>
      <c r="M2263" s="104"/>
      <c r="N2263" s="48"/>
    </row>
    <row r="2264" spans="2:22" s="7" customFormat="1" x14ac:dyDescent="0.35">
      <c r="B2264" s="98"/>
      <c r="C2264" s="99"/>
      <c r="D2264" s="32"/>
      <c r="E2264" s="39"/>
      <c r="F2264" s="39"/>
      <c r="G2264" s="39"/>
      <c r="H2264" s="39"/>
      <c r="I2264" s="39"/>
      <c r="J2264" s="56"/>
      <c r="K2264" s="50"/>
      <c r="L2264" s="53"/>
      <c r="M2264" s="104"/>
      <c r="N2264" s="48"/>
      <c r="O2264" s="5"/>
      <c r="P2264" s="5"/>
      <c r="Q2264" s="5"/>
      <c r="R2264" s="5"/>
      <c r="S2264" s="5"/>
      <c r="T2264" s="5"/>
      <c r="U2264" s="5"/>
      <c r="V2264" s="5"/>
    </row>
    <row r="2265" spans="2:22" x14ac:dyDescent="0.35">
      <c r="B2265" s="98"/>
      <c r="C2265" s="99"/>
      <c r="D2265" s="32"/>
      <c r="E2265" s="39"/>
      <c r="F2265" s="39"/>
      <c r="G2265" s="39"/>
      <c r="H2265" s="39"/>
      <c r="I2265" s="39"/>
      <c r="J2265" s="56"/>
      <c r="K2265" s="50"/>
      <c r="L2265" s="53"/>
      <c r="M2265" s="104"/>
      <c r="N2265" s="48"/>
    </row>
    <row r="2266" spans="2:22" s="7" customFormat="1" x14ac:dyDescent="0.35">
      <c r="B2266" s="98"/>
      <c r="C2266" s="99"/>
      <c r="D2266" s="32"/>
      <c r="E2266" s="39"/>
      <c r="F2266" s="39"/>
      <c r="G2266" s="39"/>
      <c r="H2266" s="39"/>
      <c r="I2266" s="39"/>
      <c r="J2266" s="56"/>
      <c r="K2266" s="50"/>
      <c r="L2266" s="53"/>
      <c r="M2266" s="104"/>
      <c r="N2266" s="48"/>
      <c r="O2266" s="5"/>
      <c r="P2266" s="5"/>
      <c r="Q2266" s="5"/>
      <c r="R2266" s="5"/>
      <c r="S2266" s="5"/>
      <c r="T2266" s="5"/>
      <c r="U2266" s="5"/>
      <c r="V2266" s="5"/>
    </row>
    <row r="2267" spans="2:22" x14ac:dyDescent="0.35">
      <c r="B2267" s="98"/>
      <c r="C2267" s="99"/>
      <c r="D2267" s="32"/>
      <c r="E2267" s="39"/>
      <c r="F2267" s="39"/>
      <c r="G2267" s="39"/>
      <c r="H2267" s="39"/>
      <c r="I2267" s="39"/>
      <c r="J2267" s="56"/>
      <c r="K2267" s="50"/>
      <c r="L2267" s="53"/>
      <c r="M2267" s="104"/>
      <c r="N2267" s="48"/>
    </row>
    <row r="2268" spans="2:22" s="7" customFormat="1" x14ac:dyDescent="0.35">
      <c r="B2268" s="98"/>
      <c r="C2268" s="99"/>
      <c r="D2268" s="32"/>
      <c r="E2268" s="39"/>
      <c r="F2268" s="39"/>
      <c r="G2268" s="39"/>
      <c r="H2268" s="39"/>
      <c r="I2268" s="39"/>
      <c r="J2268" s="56"/>
      <c r="K2268" s="50"/>
      <c r="L2268" s="53"/>
      <c r="M2268" s="104"/>
      <c r="N2268" s="48"/>
      <c r="O2268" s="5"/>
      <c r="P2268" s="5"/>
      <c r="Q2268" s="5"/>
      <c r="R2268" s="5"/>
      <c r="S2268" s="5"/>
      <c r="T2268" s="5"/>
      <c r="U2268" s="5"/>
      <c r="V2268" s="5"/>
    </row>
    <row r="2269" spans="2:22" x14ac:dyDescent="0.35">
      <c r="B2269" s="98"/>
      <c r="C2269" s="99"/>
      <c r="D2269" s="32"/>
      <c r="E2269" s="39"/>
      <c r="F2269" s="39"/>
      <c r="G2269" s="39"/>
      <c r="H2269" s="39"/>
      <c r="I2269" s="39"/>
      <c r="J2269" s="56"/>
      <c r="K2269" s="50"/>
      <c r="L2269" s="53"/>
      <c r="M2269" s="104"/>
      <c r="N2269" s="48"/>
    </row>
    <row r="2270" spans="2:22" s="7" customFormat="1" x14ac:dyDescent="0.35">
      <c r="B2270" s="98"/>
      <c r="C2270" s="99"/>
      <c r="D2270" s="32"/>
      <c r="E2270" s="39"/>
      <c r="F2270" s="39"/>
      <c r="G2270" s="39"/>
      <c r="H2270" s="39"/>
      <c r="I2270" s="39"/>
      <c r="J2270" s="56"/>
      <c r="K2270" s="50"/>
      <c r="L2270" s="53"/>
      <c r="M2270" s="104"/>
      <c r="N2270" s="48"/>
      <c r="O2270" s="5"/>
      <c r="P2270" s="5"/>
      <c r="Q2270" s="5"/>
      <c r="R2270" s="5"/>
      <c r="S2270" s="5"/>
      <c r="T2270" s="5"/>
      <c r="U2270" s="5"/>
      <c r="V2270" s="5"/>
    </row>
    <row r="2271" spans="2:22" x14ac:dyDescent="0.35">
      <c r="B2271" s="98"/>
      <c r="C2271" s="99"/>
      <c r="D2271" s="32"/>
      <c r="E2271" s="39"/>
      <c r="F2271" s="39"/>
      <c r="G2271" s="39"/>
      <c r="H2271" s="39"/>
      <c r="I2271" s="39"/>
      <c r="J2271" s="56"/>
      <c r="K2271" s="50"/>
      <c r="L2271" s="53"/>
      <c r="M2271" s="104"/>
      <c r="N2271" s="48"/>
    </row>
    <row r="2272" spans="2:22" s="7" customFormat="1" x14ac:dyDescent="0.35">
      <c r="B2272" s="98"/>
      <c r="C2272" s="99"/>
      <c r="D2272" s="32"/>
      <c r="E2272" s="39"/>
      <c r="F2272" s="39"/>
      <c r="G2272" s="39"/>
      <c r="H2272" s="39"/>
      <c r="I2272" s="39"/>
      <c r="J2272" s="56"/>
      <c r="K2272" s="50"/>
      <c r="L2272" s="53"/>
      <c r="M2272" s="104"/>
      <c r="N2272" s="48"/>
      <c r="O2272" s="5"/>
      <c r="P2272" s="5"/>
      <c r="Q2272" s="5"/>
      <c r="R2272" s="5"/>
      <c r="S2272" s="5"/>
      <c r="T2272" s="5"/>
      <c r="U2272" s="5"/>
      <c r="V2272" s="5"/>
    </row>
    <row r="2273" spans="2:22" x14ac:dyDescent="0.35">
      <c r="B2273" s="98"/>
      <c r="C2273" s="99"/>
      <c r="D2273" s="32"/>
      <c r="E2273" s="39"/>
      <c r="F2273" s="39"/>
      <c r="G2273" s="39"/>
      <c r="H2273" s="39"/>
      <c r="I2273" s="39"/>
      <c r="J2273" s="56"/>
      <c r="K2273" s="50"/>
      <c r="L2273" s="53"/>
      <c r="M2273" s="104"/>
      <c r="N2273" s="48"/>
    </row>
    <row r="2274" spans="2:22" s="7" customFormat="1" ht="23.25" customHeight="1" x14ac:dyDescent="0.35">
      <c r="B2274" s="98"/>
      <c r="C2274" s="99"/>
      <c r="D2274" s="32"/>
      <c r="E2274" s="39"/>
      <c r="F2274" s="39"/>
      <c r="G2274" s="39"/>
      <c r="H2274" s="39"/>
      <c r="I2274" s="39"/>
      <c r="J2274" s="56"/>
      <c r="K2274" s="50"/>
      <c r="L2274" s="53"/>
      <c r="M2274" s="104"/>
      <c r="N2274" s="48"/>
      <c r="O2274" s="5"/>
      <c r="P2274" s="5"/>
      <c r="Q2274" s="5"/>
      <c r="R2274" s="5"/>
      <c r="S2274" s="5"/>
      <c r="T2274" s="5"/>
      <c r="U2274" s="5"/>
      <c r="V2274" s="5"/>
    </row>
    <row r="2275" spans="2:22" x14ac:dyDescent="0.35">
      <c r="B2275" s="98"/>
      <c r="C2275" s="99"/>
      <c r="D2275" s="32"/>
      <c r="E2275" s="39"/>
      <c r="F2275" s="39"/>
      <c r="G2275" s="39"/>
      <c r="H2275" s="39"/>
      <c r="I2275" s="39"/>
      <c r="J2275" s="56"/>
      <c r="K2275" s="50"/>
      <c r="L2275" s="53"/>
      <c r="M2275" s="104"/>
      <c r="N2275" s="48"/>
    </row>
    <row r="2276" spans="2:22" s="7" customFormat="1" x14ac:dyDescent="0.35">
      <c r="B2276" s="98"/>
      <c r="C2276" s="99"/>
      <c r="D2276" s="32"/>
      <c r="E2276" s="39"/>
      <c r="F2276" s="39"/>
      <c r="G2276" s="39"/>
      <c r="H2276" s="39"/>
      <c r="I2276" s="39"/>
      <c r="J2276" s="56"/>
      <c r="K2276" s="50"/>
      <c r="L2276" s="53"/>
      <c r="M2276" s="104"/>
      <c r="N2276" s="48"/>
      <c r="O2276" s="5"/>
      <c r="P2276" s="5"/>
      <c r="Q2276" s="5"/>
      <c r="R2276" s="5"/>
      <c r="S2276" s="5"/>
      <c r="T2276" s="5"/>
      <c r="U2276" s="5"/>
      <c r="V2276" s="5"/>
    </row>
    <row r="2277" spans="2:22" x14ac:dyDescent="0.35">
      <c r="B2277" s="98"/>
      <c r="C2277" s="99"/>
      <c r="D2277" s="32"/>
      <c r="E2277" s="39"/>
      <c r="F2277" s="39"/>
      <c r="G2277" s="39"/>
      <c r="H2277" s="39"/>
      <c r="I2277" s="39"/>
      <c r="J2277" s="56"/>
      <c r="K2277" s="50"/>
      <c r="L2277" s="53"/>
      <c r="M2277" s="104"/>
      <c r="N2277" s="48"/>
    </row>
    <row r="2278" spans="2:22" s="7" customFormat="1" x14ac:dyDescent="0.35">
      <c r="B2278" s="98"/>
      <c r="C2278" s="99"/>
      <c r="D2278" s="32"/>
      <c r="E2278" s="39"/>
      <c r="F2278" s="39"/>
      <c r="G2278" s="39"/>
      <c r="H2278" s="39"/>
      <c r="I2278" s="39"/>
      <c r="J2278" s="56"/>
      <c r="K2278" s="50"/>
      <c r="L2278" s="53"/>
      <c r="M2278" s="104"/>
      <c r="N2278" s="48"/>
      <c r="O2278" s="5"/>
      <c r="P2278" s="5"/>
      <c r="Q2278" s="5"/>
      <c r="R2278" s="5"/>
      <c r="S2278" s="5"/>
      <c r="T2278" s="5"/>
      <c r="U2278" s="5"/>
      <c r="V2278" s="5"/>
    </row>
    <row r="2279" spans="2:22" x14ac:dyDescent="0.35">
      <c r="B2279" s="98"/>
      <c r="C2279" s="99"/>
      <c r="D2279" s="32"/>
      <c r="E2279" s="39"/>
      <c r="F2279" s="39"/>
      <c r="G2279" s="39"/>
      <c r="H2279" s="39"/>
      <c r="I2279" s="39"/>
      <c r="J2279" s="56"/>
      <c r="K2279" s="50"/>
      <c r="L2279" s="53"/>
      <c r="M2279" s="104"/>
      <c r="N2279" s="48"/>
    </row>
    <row r="2280" spans="2:22" s="7" customFormat="1" x14ac:dyDescent="0.35">
      <c r="B2280" s="98"/>
      <c r="C2280" s="99"/>
      <c r="D2280" s="32"/>
      <c r="E2280" s="39"/>
      <c r="F2280" s="39"/>
      <c r="G2280" s="39"/>
      <c r="H2280" s="39"/>
      <c r="I2280" s="39"/>
      <c r="J2280" s="56"/>
      <c r="K2280" s="50"/>
      <c r="L2280" s="53"/>
      <c r="M2280" s="104"/>
      <c r="N2280" s="48"/>
      <c r="O2280" s="5"/>
      <c r="P2280" s="5"/>
      <c r="Q2280" s="5"/>
      <c r="R2280" s="5"/>
      <c r="S2280" s="5"/>
      <c r="T2280" s="5"/>
      <c r="U2280" s="5"/>
      <c r="V2280" s="5"/>
    </row>
    <row r="2281" spans="2:22" x14ac:dyDescent="0.35">
      <c r="B2281" s="98"/>
      <c r="C2281" s="99"/>
      <c r="D2281" s="32"/>
      <c r="E2281" s="39"/>
      <c r="F2281" s="39"/>
      <c r="G2281" s="39"/>
      <c r="H2281" s="39"/>
      <c r="I2281" s="39"/>
      <c r="J2281" s="56"/>
      <c r="K2281" s="50"/>
      <c r="L2281" s="53"/>
      <c r="M2281" s="104"/>
      <c r="N2281" s="48"/>
    </row>
    <row r="2282" spans="2:22" s="7" customFormat="1" x14ac:dyDescent="0.35">
      <c r="B2282" s="98"/>
      <c r="C2282" s="99"/>
      <c r="D2282" s="32"/>
      <c r="E2282" s="39"/>
      <c r="F2282" s="39"/>
      <c r="G2282" s="39"/>
      <c r="H2282" s="39"/>
      <c r="I2282" s="39"/>
      <c r="J2282" s="56"/>
      <c r="K2282" s="50"/>
      <c r="L2282" s="53"/>
      <c r="M2282" s="104"/>
      <c r="N2282" s="48"/>
      <c r="O2282" s="5"/>
      <c r="P2282" s="5"/>
      <c r="Q2282" s="5"/>
      <c r="R2282" s="5"/>
      <c r="S2282" s="5"/>
      <c r="T2282" s="5"/>
      <c r="U2282" s="5"/>
      <c r="V2282" s="5"/>
    </row>
    <row r="2283" spans="2:22" x14ac:dyDescent="0.35">
      <c r="B2283" s="98"/>
      <c r="C2283" s="99"/>
      <c r="D2283" s="32"/>
      <c r="E2283" s="39"/>
      <c r="F2283" s="39"/>
      <c r="G2283" s="39"/>
      <c r="H2283" s="39"/>
      <c r="I2283" s="39"/>
      <c r="J2283" s="56"/>
      <c r="K2283" s="50"/>
      <c r="L2283" s="53"/>
      <c r="M2283" s="104"/>
      <c r="N2283" s="48"/>
    </row>
    <row r="2284" spans="2:22" x14ac:dyDescent="0.35">
      <c r="B2284" s="98"/>
      <c r="C2284" s="99"/>
      <c r="D2284" s="32"/>
      <c r="E2284" s="39"/>
      <c r="F2284" s="39"/>
      <c r="G2284" s="39"/>
      <c r="H2284" s="39"/>
      <c r="I2284" s="39"/>
      <c r="J2284" s="56"/>
      <c r="K2284" s="50"/>
      <c r="L2284" s="53"/>
      <c r="M2284" s="104"/>
      <c r="N2284" s="48"/>
    </row>
    <row r="2285" spans="2:22" s="7" customFormat="1" x14ac:dyDescent="0.35">
      <c r="B2285" s="98"/>
      <c r="C2285" s="99"/>
      <c r="D2285" s="32"/>
      <c r="E2285" s="39"/>
      <c r="F2285" s="39"/>
      <c r="G2285" s="39"/>
      <c r="H2285" s="39"/>
      <c r="I2285" s="39"/>
      <c r="J2285" s="56"/>
      <c r="K2285" s="50"/>
      <c r="L2285" s="53"/>
      <c r="M2285" s="104"/>
      <c r="N2285" s="48"/>
      <c r="O2285" s="5"/>
      <c r="P2285" s="5"/>
      <c r="Q2285" s="5"/>
      <c r="R2285" s="5"/>
      <c r="S2285" s="5"/>
      <c r="T2285" s="5"/>
      <c r="U2285" s="5"/>
      <c r="V2285" s="5"/>
    </row>
    <row r="2286" spans="2:22" s="7" customFormat="1" x14ac:dyDescent="0.35">
      <c r="B2286" s="98"/>
      <c r="C2286" s="99"/>
      <c r="D2286" s="32"/>
      <c r="E2286" s="39"/>
      <c r="F2286" s="39"/>
      <c r="G2286" s="39"/>
      <c r="H2286" s="39"/>
      <c r="I2286" s="39"/>
      <c r="J2286" s="56"/>
      <c r="K2286" s="50"/>
      <c r="L2286" s="53"/>
      <c r="M2286" s="104"/>
      <c r="N2286" s="48"/>
      <c r="O2286" s="5"/>
      <c r="P2286" s="5"/>
      <c r="Q2286" s="5"/>
      <c r="R2286" s="5"/>
      <c r="S2286" s="5"/>
      <c r="T2286" s="5"/>
      <c r="U2286" s="5"/>
      <c r="V2286" s="5"/>
    </row>
    <row r="2287" spans="2:22" x14ac:dyDescent="0.35">
      <c r="B2287" s="98"/>
      <c r="C2287" s="99"/>
      <c r="D2287" s="32"/>
      <c r="E2287" s="39"/>
      <c r="F2287" s="39"/>
      <c r="G2287" s="39"/>
      <c r="H2287" s="39"/>
      <c r="I2287" s="39"/>
      <c r="J2287" s="56"/>
      <c r="K2287" s="50"/>
      <c r="L2287" s="53"/>
      <c r="M2287" s="104"/>
      <c r="N2287" s="48"/>
    </row>
    <row r="2288" spans="2:22" x14ac:dyDescent="0.35">
      <c r="B2288" s="98"/>
      <c r="C2288" s="99"/>
      <c r="D2288" s="32"/>
      <c r="E2288" s="39"/>
      <c r="F2288" s="39"/>
      <c r="G2288" s="39"/>
      <c r="H2288" s="39"/>
      <c r="I2288" s="39"/>
      <c r="J2288" s="56"/>
      <c r="K2288" s="50"/>
      <c r="L2288" s="53"/>
      <c r="M2288" s="104"/>
      <c r="N2288" s="48"/>
    </row>
    <row r="2289" spans="2:22" s="7" customFormat="1" ht="36.75" customHeight="1" thickBot="1" x14ac:dyDescent="0.45">
      <c r="B2289" s="98"/>
      <c r="C2289" s="106" t="s">
        <v>700</v>
      </c>
      <c r="D2289" s="32"/>
      <c r="E2289" s="39"/>
      <c r="F2289" s="39"/>
      <c r="G2289" s="39"/>
      <c r="H2289" s="39"/>
      <c r="I2289" s="39"/>
      <c r="J2289" s="56"/>
      <c r="K2289" s="50"/>
      <c r="L2289" s="59" t="s">
        <v>34</v>
      </c>
      <c r="M2289" s="107">
        <f>SUM(M2234:M2239)</f>
        <v>0</v>
      </c>
      <c r="N2289" s="108"/>
      <c r="O2289" s="5"/>
      <c r="P2289" s="5"/>
      <c r="Q2289" s="5"/>
      <c r="R2289" s="5"/>
      <c r="S2289" s="5"/>
      <c r="T2289" s="5"/>
      <c r="U2289" s="5"/>
      <c r="V2289" s="5"/>
    </row>
    <row r="2290" spans="2:22" ht="18" thickTop="1" x14ac:dyDescent="0.35">
      <c r="B2290" s="98"/>
      <c r="C2290" s="99"/>
      <c r="D2290" s="32"/>
      <c r="E2290" s="39"/>
      <c r="F2290" s="39"/>
      <c r="G2290" s="39"/>
      <c r="H2290" s="39"/>
      <c r="I2290" s="39"/>
      <c r="J2290" s="56"/>
      <c r="K2290" s="50"/>
      <c r="L2290" s="53"/>
      <c r="M2290" s="104"/>
      <c r="N2290" s="48"/>
    </row>
    <row r="2291" spans="2:22" s="7" customFormat="1" x14ac:dyDescent="0.35">
      <c r="B2291" s="109"/>
      <c r="C2291" s="25"/>
      <c r="D2291" s="16"/>
      <c r="E2291" s="110"/>
      <c r="F2291" s="4"/>
      <c r="G2291" s="4"/>
      <c r="H2291" s="4"/>
      <c r="I2291" s="4"/>
      <c r="J2291" s="17"/>
      <c r="K2291" s="20"/>
      <c r="M2291" s="111"/>
      <c r="N2291" s="5"/>
      <c r="O2291" s="5"/>
      <c r="P2291" s="5"/>
      <c r="Q2291" s="5"/>
      <c r="R2291" s="5"/>
      <c r="S2291" s="5"/>
      <c r="T2291" s="5"/>
      <c r="U2291" s="5"/>
      <c r="V2291" s="5"/>
    </row>
    <row r="2292" spans="2:22" x14ac:dyDescent="0.35">
      <c r="B2292" s="109"/>
      <c r="C2292" s="25"/>
      <c r="D2292" s="16"/>
      <c r="E2292" s="110"/>
      <c r="J2292" s="17"/>
      <c r="K2292" s="20"/>
      <c r="M2292" s="111"/>
      <c r="N2292" s="5"/>
    </row>
    <row r="2293" spans="2:22" s="7" customFormat="1" x14ac:dyDescent="0.35">
      <c r="B2293" s="1"/>
      <c r="C2293" s="50" t="s">
        <v>1043</v>
      </c>
      <c r="D2293" s="3"/>
      <c r="J2293" s="5"/>
      <c r="K2293" s="5"/>
      <c r="N2293" s="5"/>
      <c r="O2293" s="5"/>
      <c r="P2293" s="5"/>
      <c r="Q2293" s="5"/>
      <c r="R2293" s="5"/>
      <c r="S2293" s="5"/>
      <c r="T2293" s="5"/>
      <c r="U2293" s="5"/>
      <c r="V2293" s="5"/>
    </row>
    <row r="2294" spans="2:22" x14ac:dyDescent="0.35">
      <c r="C2294" s="50" t="s">
        <v>37</v>
      </c>
      <c r="E2294" s="7"/>
      <c r="F2294" s="7"/>
      <c r="G2294" s="7"/>
      <c r="H2294" s="7"/>
      <c r="I2294" s="7"/>
      <c r="N2294" s="5"/>
    </row>
    <row r="2295" spans="2:22" s="7" customFormat="1" x14ac:dyDescent="0.35">
      <c r="B2295" s="1"/>
      <c r="C2295" s="50" t="s">
        <v>711</v>
      </c>
      <c r="D2295" s="3"/>
      <c r="J2295" s="5"/>
      <c r="K2295" s="5"/>
      <c r="N2295" s="5"/>
      <c r="O2295" s="5"/>
      <c r="P2295" s="5"/>
      <c r="Q2295" s="5"/>
      <c r="R2295" s="5"/>
      <c r="S2295" s="5"/>
      <c r="T2295" s="5"/>
      <c r="U2295" s="5"/>
      <c r="V2295" s="5"/>
    </row>
    <row r="2296" spans="2:22" ht="18" x14ac:dyDescent="0.4">
      <c r="B2296" s="112"/>
      <c r="C2296" s="50" t="s">
        <v>1103</v>
      </c>
      <c r="D2296" s="113"/>
      <c r="E2296" s="72"/>
      <c r="F2296" s="72"/>
      <c r="G2296" s="72"/>
      <c r="H2296" s="72"/>
      <c r="I2296" s="72"/>
      <c r="J2296" s="6"/>
      <c r="K2296" s="6"/>
      <c r="L2296" s="72"/>
      <c r="M2296" s="72"/>
      <c r="N2296" s="5"/>
    </row>
    <row r="2297" spans="2:22" s="7" customFormat="1" ht="18" x14ac:dyDescent="0.4">
      <c r="B2297" s="112"/>
      <c r="C2297" s="114" t="s">
        <v>1041</v>
      </c>
      <c r="D2297" s="113"/>
      <c r="E2297" s="72"/>
      <c r="F2297" s="72"/>
      <c r="G2297" s="72"/>
      <c r="H2297" s="72"/>
      <c r="I2297" s="72"/>
      <c r="J2297" s="6"/>
      <c r="K2297" s="6"/>
      <c r="L2297" s="72"/>
      <c r="M2297" s="72"/>
      <c r="N2297" s="5"/>
      <c r="O2297" s="5"/>
      <c r="P2297" s="5"/>
      <c r="Q2297" s="5"/>
      <c r="R2297" s="5"/>
      <c r="S2297" s="5"/>
      <c r="T2297" s="5"/>
      <c r="U2297" s="5"/>
      <c r="V2297" s="5"/>
    </row>
    <row r="2298" spans="2:22" ht="21.75" customHeight="1" x14ac:dyDescent="0.4">
      <c r="K2298" s="6" t="s">
        <v>0</v>
      </c>
      <c r="N2298" s="5"/>
    </row>
    <row r="2299" spans="2:22" ht="18" x14ac:dyDescent="0.4">
      <c r="K2299" s="6" t="s">
        <v>1157</v>
      </c>
      <c r="N2299" s="5"/>
    </row>
    <row r="2300" spans="2:22" ht="18" customHeight="1" x14ac:dyDescent="0.4">
      <c r="K2300" s="6" t="s">
        <v>1102</v>
      </c>
      <c r="N2300" s="5"/>
    </row>
    <row r="2301" spans="2:22" ht="18" x14ac:dyDescent="0.4">
      <c r="B2301" s="8"/>
      <c r="C2301" s="9" t="s">
        <v>712</v>
      </c>
      <c r="D2301" s="10"/>
      <c r="E2301" s="11"/>
      <c r="F2301" s="11"/>
      <c r="G2301" s="11"/>
      <c r="H2301" s="11"/>
      <c r="I2301" s="11"/>
      <c r="J2301" s="12"/>
      <c r="K2301" s="12"/>
      <c r="L2301" s="11"/>
      <c r="M2301" s="11"/>
      <c r="N2301" s="5"/>
    </row>
    <row r="2302" spans="2:22" ht="18" x14ac:dyDescent="0.4">
      <c r="B2302" s="8" t="s">
        <v>2</v>
      </c>
      <c r="C2302" s="7"/>
      <c r="D2302" s="10" t="s">
        <v>3</v>
      </c>
      <c r="E2302" s="11" t="s">
        <v>4</v>
      </c>
      <c r="F2302" s="11" t="s">
        <v>4</v>
      </c>
      <c r="G2302" s="11" t="s">
        <v>4</v>
      </c>
      <c r="H2302" s="11" t="s">
        <v>4</v>
      </c>
      <c r="I2302" s="11" t="s">
        <v>4</v>
      </c>
      <c r="J2302" s="12"/>
      <c r="K2302" s="8" t="s">
        <v>5</v>
      </c>
      <c r="L2302" s="13" t="s">
        <v>6</v>
      </c>
      <c r="M2302" s="13" t="s">
        <v>7</v>
      </c>
      <c r="N2302" s="5"/>
    </row>
    <row r="2303" spans="2:22" ht="18" x14ac:dyDescent="0.4">
      <c r="B2303" s="14"/>
      <c r="C2303" s="24" t="s">
        <v>1045</v>
      </c>
      <c r="D2303" s="16"/>
      <c r="J2303" s="17"/>
      <c r="K2303" s="119"/>
      <c r="L2303" s="18"/>
      <c r="M2303" s="19"/>
    </row>
    <row r="2304" spans="2:22" ht="18" x14ac:dyDescent="0.4">
      <c r="B2304" s="14"/>
      <c r="C2304" s="24"/>
      <c r="D2304" s="16"/>
      <c r="J2304" s="17"/>
      <c r="K2304" s="119"/>
      <c r="L2304" s="18"/>
      <c r="M2304" s="19"/>
    </row>
    <row r="2305" spans="2:13" ht="18" x14ac:dyDescent="0.4">
      <c r="B2305" s="14"/>
      <c r="C2305" s="24" t="s">
        <v>1044</v>
      </c>
      <c r="D2305" s="16"/>
      <c r="J2305" s="17"/>
      <c r="K2305" s="119"/>
      <c r="L2305" s="18"/>
      <c r="M2305" s="19"/>
    </row>
    <row r="2306" spans="2:13" ht="18" x14ac:dyDescent="0.4">
      <c r="B2306" s="14"/>
      <c r="C2306" s="24"/>
      <c r="D2306" s="16"/>
      <c r="J2306" s="17"/>
      <c r="K2306" s="119"/>
      <c r="L2306" s="18"/>
      <c r="M2306" s="19"/>
    </row>
    <row r="2307" spans="2:13" ht="18" x14ac:dyDescent="0.4">
      <c r="B2307" s="14"/>
      <c r="C2307" s="24" t="s">
        <v>733</v>
      </c>
      <c r="D2307" s="16"/>
      <c r="J2307" s="17"/>
      <c r="K2307" s="119"/>
      <c r="L2307" s="18"/>
      <c r="M2307" s="19"/>
    </row>
    <row r="2308" spans="2:13" ht="18" x14ac:dyDescent="0.4">
      <c r="B2308" s="14"/>
      <c r="C2308" s="24"/>
      <c r="D2308" s="16"/>
      <c r="J2308" s="17"/>
      <c r="K2308" s="119"/>
      <c r="L2308" s="18"/>
      <c r="M2308" s="19"/>
    </row>
    <row r="2309" spans="2:13" ht="18" x14ac:dyDescent="0.4">
      <c r="B2309" s="14"/>
      <c r="C2309" s="24" t="s">
        <v>690</v>
      </c>
      <c r="D2309" s="16"/>
      <c r="J2309" s="17"/>
      <c r="K2309" s="119"/>
      <c r="L2309" s="18"/>
      <c r="M2309" s="19"/>
    </row>
    <row r="2310" spans="2:13" x14ac:dyDescent="0.35">
      <c r="B2310" s="14"/>
      <c r="C2310" s="25"/>
      <c r="D2310" s="16"/>
      <c r="J2310" s="17"/>
      <c r="K2310" s="119"/>
      <c r="L2310" s="18"/>
      <c r="M2310" s="19"/>
    </row>
    <row r="2311" spans="2:13" ht="36" x14ac:dyDescent="0.4">
      <c r="B2311" s="14"/>
      <c r="C2311" s="74" t="s">
        <v>691</v>
      </c>
      <c r="D2311" s="16"/>
      <c r="J2311" s="17"/>
      <c r="K2311" s="119"/>
      <c r="L2311" s="18"/>
      <c r="M2311" s="19"/>
    </row>
    <row r="2312" spans="2:13" x14ac:dyDescent="0.35">
      <c r="B2312" s="14"/>
      <c r="C2312" s="25"/>
      <c r="D2312" s="16"/>
      <c r="J2312" s="17"/>
      <c r="K2312" s="119"/>
      <c r="L2312" s="18"/>
      <c r="M2312" s="19"/>
    </row>
    <row r="2313" spans="2:13" ht="18" x14ac:dyDescent="0.4">
      <c r="B2313" s="14"/>
      <c r="C2313" s="24" t="s">
        <v>1131</v>
      </c>
      <c r="D2313" s="16"/>
      <c r="J2313" s="17"/>
      <c r="K2313" s="119"/>
      <c r="L2313" s="18"/>
      <c r="M2313" s="19"/>
    </row>
    <row r="2314" spans="2:13" ht="18" x14ac:dyDescent="0.4">
      <c r="B2314" s="14"/>
      <c r="C2314" s="24" t="s">
        <v>734</v>
      </c>
      <c r="D2314" s="16"/>
      <c r="J2314" s="17"/>
      <c r="K2314" s="119"/>
      <c r="L2314" s="18"/>
      <c r="M2314" s="19"/>
    </row>
    <row r="2315" spans="2:13" ht="18" x14ac:dyDescent="0.4">
      <c r="B2315" s="14"/>
      <c r="C2315" s="74"/>
      <c r="D2315" s="16"/>
      <c r="J2315" s="17"/>
      <c r="K2315" s="119"/>
      <c r="L2315" s="18"/>
      <c r="M2315" s="19"/>
    </row>
    <row r="2316" spans="2:13" ht="36" x14ac:dyDescent="0.4">
      <c r="B2316" s="14"/>
      <c r="C2316" s="24" t="s">
        <v>1132</v>
      </c>
      <c r="D2316" s="16"/>
      <c r="J2316" s="17"/>
      <c r="K2316" s="119"/>
      <c r="L2316" s="18"/>
      <c r="M2316" s="19"/>
    </row>
    <row r="2317" spans="2:13" x14ac:dyDescent="0.35">
      <c r="B2317" s="120"/>
      <c r="C2317" s="25"/>
      <c r="D2317" s="16"/>
      <c r="J2317" s="17"/>
      <c r="K2317" s="119"/>
      <c r="L2317" s="18"/>
      <c r="M2317" s="19"/>
    </row>
    <row r="2318" spans="2:13" x14ac:dyDescent="0.35">
      <c r="B2318" s="120">
        <v>1</v>
      </c>
      <c r="C2318" s="25" t="s">
        <v>735</v>
      </c>
      <c r="D2318" s="16" t="s">
        <v>694</v>
      </c>
      <c r="E2318" s="4">
        <f>(4.8*0.6*2)*8.12*2</f>
        <v>93.542399999999986</v>
      </c>
      <c r="F2318" s="4">
        <f>8.69*2*5*0.6*2</f>
        <v>104.27999999999999</v>
      </c>
      <c r="I2318" s="4">
        <f>6.18*2*4.84*0.6*2</f>
        <v>71.786879999999996</v>
      </c>
      <c r="J2318" s="17">
        <f t="shared" ref="J2318:J2343" si="4">+I2318*2</f>
        <v>143.57375999999999</v>
      </c>
      <c r="K2318" s="119">
        <v>2632</v>
      </c>
      <c r="L2318" s="18"/>
      <c r="M2318" s="19">
        <f>+L2318*K2318</f>
        <v>0</v>
      </c>
    </row>
    <row r="2319" spans="2:13" x14ac:dyDescent="0.35">
      <c r="B2319" s="120"/>
      <c r="C2319" s="25"/>
      <c r="D2319" s="16"/>
      <c r="J2319" s="17"/>
      <c r="K2319" s="119"/>
      <c r="L2319" s="18"/>
      <c r="M2319" s="19"/>
    </row>
    <row r="2320" spans="2:13" ht="21" customHeight="1" x14ac:dyDescent="0.4">
      <c r="B2320" s="120"/>
      <c r="C2320" s="24" t="s">
        <v>1133</v>
      </c>
      <c r="D2320" s="16"/>
      <c r="J2320" s="17"/>
      <c r="K2320" s="119"/>
      <c r="L2320" s="18"/>
      <c r="M2320" s="19"/>
    </row>
    <row r="2321" spans="2:13" ht="16.5" customHeight="1" x14ac:dyDescent="0.35">
      <c r="B2321" s="120"/>
      <c r="C2321" s="25"/>
      <c r="D2321" s="16"/>
      <c r="J2321" s="17"/>
      <c r="K2321" s="119"/>
      <c r="L2321" s="18"/>
      <c r="M2321" s="19"/>
    </row>
    <row r="2322" spans="2:13" x14ac:dyDescent="0.35">
      <c r="B2322" s="120">
        <v>2</v>
      </c>
      <c r="C2322" s="25" t="s">
        <v>736</v>
      </c>
      <c r="D2322" s="16" t="s">
        <v>702</v>
      </c>
      <c r="E2322" s="4">
        <v>8.1199999999999992</v>
      </c>
      <c r="F2322" s="4">
        <v>8.69</v>
      </c>
      <c r="I2322" s="4">
        <v>6.78</v>
      </c>
      <c r="J2322" s="17">
        <f t="shared" si="4"/>
        <v>13.56</v>
      </c>
      <c r="K2322" s="119">
        <v>445</v>
      </c>
      <c r="L2322" s="18"/>
      <c r="M2322" s="19">
        <f>+L2322*K2322</f>
        <v>0</v>
      </c>
    </row>
    <row r="2323" spans="2:13" x14ac:dyDescent="0.35">
      <c r="B2323" s="120"/>
      <c r="C2323" s="25"/>
      <c r="D2323" s="16"/>
      <c r="J2323" s="17">
        <f t="shared" si="4"/>
        <v>0</v>
      </c>
      <c r="K2323" s="119"/>
      <c r="L2323" s="18"/>
      <c r="M2323" s="19"/>
    </row>
    <row r="2324" spans="2:13" x14ac:dyDescent="0.35">
      <c r="B2324" s="120">
        <v>3</v>
      </c>
      <c r="C2324" s="25" t="s">
        <v>737</v>
      </c>
      <c r="D2324" s="16" t="s">
        <v>702</v>
      </c>
      <c r="E2324" s="4">
        <f>4.84*0.6*4</f>
        <v>11.616</v>
      </c>
      <c r="F2324" s="4">
        <f>5*0.6*4</f>
        <v>12</v>
      </c>
      <c r="I2324" s="4">
        <f>4.84*0.6*4</f>
        <v>11.616</v>
      </c>
      <c r="J2324" s="17">
        <f t="shared" si="4"/>
        <v>23.231999999999999</v>
      </c>
      <c r="K2324" s="119">
        <v>120</v>
      </c>
      <c r="L2324" s="18"/>
      <c r="M2324" s="19">
        <f>+L2324*K2324</f>
        <v>0</v>
      </c>
    </row>
    <row r="2325" spans="2:13" ht="18" x14ac:dyDescent="0.4">
      <c r="B2325" s="120"/>
      <c r="C2325" s="24"/>
      <c r="D2325" s="16"/>
      <c r="J2325" s="17"/>
      <c r="K2325" s="119"/>
      <c r="L2325" s="18"/>
      <c r="M2325" s="19"/>
    </row>
    <row r="2326" spans="2:13" ht="18" x14ac:dyDescent="0.4">
      <c r="B2326" s="120"/>
      <c r="C2326" s="24" t="s">
        <v>738</v>
      </c>
      <c r="D2326" s="16"/>
      <c r="J2326" s="17"/>
      <c r="K2326" s="119"/>
      <c r="L2326" s="18"/>
      <c r="M2326" s="19"/>
    </row>
    <row r="2327" spans="2:13" ht="18.75" customHeight="1" x14ac:dyDescent="0.4">
      <c r="B2327" s="120"/>
      <c r="C2327" s="24"/>
      <c r="D2327" s="16"/>
      <c r="J2327" s="17"/>
      <c r="K2327" s="119"/>
      <c r="L2327" s="18"/>
      <c r="M2327" s="19"/>
    </row>
    <row r="2328" spans="2:13" ht="18" x14ac:dyDescent="0.4">
      <c r="B2328" s="120"/>
      <c r="C2328" s="24" t="s">
        <v>739</v>
      </c>
      <c r="D2328" s="16"/>
      <c r="J2328" s="17"/>
      <c r="K2328" s="119"/>
      <c r="L2328" s="18"/>
      <c r="M2328" s="19"/>
    </row>
    <row r="2329" spans="2:13" x14ac:dyDescent="0.35">
      <c r="B2329" s="120"/>
      <c r="C2329" s="25"/>
      <c r="D2329" s="16"/>
      <c r="J2329" s="17"/>
      <c r="K2329" s="119"/>
      <c r="L2329" s="18"/>
      <c r="M2329" s="19"/>
    </row>
    <row r="2330" spans="2:13" x14ac:dyDescent="0.35">
      <c r="B2330" s="120">
        <v>4</v>
      </c>
      <c r="C2330" s="25" t="s">
        <v>740</v>
      </c>
      <c r="D2330" s="16" t="s">
        <v>702</v>
      </c>
      <c r="E2330" s="4">
        <f>+E2322*2</f>
        <v>16.239999999999998</v>
      </c>
      <c r="F2330" s="4">
        <f t="shared" ref="F2330:I2330" si="5">+F2322*2</f>
        <v>17.38</v>
      </c>
      <c r="G2330" s="4">
        <f t="shared" si="5"/>
        <v>0</v>
      </c>
      <c r="H2330" s="4">
        <f t="shared" si="5"/>
        <v>0</v>
      </c>
      <c r="I2330" s="4">
        <f t="shared" si="5"/>
        <v>13.56</v>
      </c>
      <c r="J2330" s="17">
        <f t="shared" si="4"/>
        <v>27.12</v>
      </c>
      <c r="K2330" s="119">
        <v>884</v>
      </c>
      <c r="L2330" s="18"/>
      <c r="M2330" s="19">
        <f>+L2330*K2330</f>
        <v>0</v>
      </c>
    </row>
    <row r="2331" spans="2:13" x14ac:dyDescent="0.35">
      <c r="B2331" s="120"/>
      <c r="C2331" s="25"/>
      <c r="D2331" s="16"/>
      <c r="J2331" s="17">
        <f t="shared" si="4"/>
        <v>0</v>
      </c>
      <c r="K2331" s="119"/>
      <c r="L2331" s="18"/>
      <c r="M2331" s="19"/>
    </row>
    <row r="2332" spans="2:13" x14ac:dyDescent="0.35">
      <c r="B2332" s="120">
        <v>5</v>
      </c>
      <c r="C2332" s="25" t="s">
        <v>741</v>
      </c>
      <c r="D2332" s="16" t="s">
        <v>693</v>
      </c>
      <c r="E2332" s="4">
        <v>4</v>
      </c>
      <c r="F2332" s="4">
        <v>4</v>
      </c>
      <c r="G2332" s="4">
        <v>4</v>
      </c>
      <c r="H2332" s="4">
        <v>4</v>
      </c>
      <c r="I2332" s="4">
        <v>4</v>
      </c>
      <c r="J2332" s="17">
        <f t="shared" si="4"/>
        <v>8</v>
      </c>
      <c r="K2332" s="119">
        <v>32</v>
      </c>
      <c r="L2332" s="18"/>
      <c r="M2332" s="19">
        <f>+L2332*K2332</f>
        <v>0</v>
      </c>
    </row>
    <row r="2333" spans="2:13" x14ac:dyDescent="0.35">
      <c r="B2333" s="120"/>
      <c r="C2333" s="25"/>
      <c r="D2333" s="16"/>
      <c r="J2333" s="17">
        <f t="shared" si="4"/>
        <v>0</v>
      </c>
      <c r="K2333" s="119"/>
      <c r="L2333" s="18"/>
      <c r="M2333" s="19"/>
    </row>
    <row r="2334" spans="2:13" ht="18" customHeight="1" x14ac:dyDescent="0.35">
      <c r="B2334" s="120">
        <v>6</v>
      </c>
      <c r="C2334" s="25" t="s">
        <v>742</v>
      </c>
      <c r="D2334" s="16" t="s">
        <v>693</v>
      </c>
      <c r="E2334" s="4">
        <v>4</v>
      </c>
      <c r="F2334" s="4">
        <v>4</v>
      </c>
      <c r="G2334" s="4">
        <v>4</v>
      </c>
      <c r="H2334" s="4">
        <v>4</v>
      </c>
      <c r="I2334" s="4">
        <v>4</v>
      </c>
      <c r="J2334" s="17">
        <f t="shared" si="4"/>
        <v>8</v>
      </c>
      <c r="K2334" s="119">
        <v>32</v>
      </c>
      <c r="L2334" s="18"/>
      <c r="M2334" s="19">
        <f>+L2334*K2334</f>
        <v>0</v>
      </c>
    </row>
    <row r="2335" spans="2:13" ht="23.25" customHeight="1" x14ac:dyDescent="0.35">
      <c r="B2335" s="120"/>
      <c r="C2335" s="25"/>
      <c r="D2335" s="16"/>
      <c r="J2335" s="17">
        <f t="shared" si="4"/>
        <v>0</v>
      </c>
      <c r="K2335" s="119"/>
      <c r="L2335" s="18"/>
      <c r="M2335" s="19"/>
    </row>
    <row r="2336" spans="2:13" ht="18.75" customHeight="1" x14ac:dyDescent="0.35">
      <c r="B2336" s="120">
        <v>7</v>
      </c>
      <c r="C2336" s="25" t="s">
        <v>743</v>
      </c>
      <c r="D2336" s="16" t="s">
        <v>693</v>
      </c>
      <c r="E2336" s="4">
        <v>2</v>
      </c>
      <c r="F2336" s="4">
        <v>2</v>
      </c>
      <c r="G2336" s="4">
        <v>2</v>
      </c>
      <c r="H2336" s="4">
        <v>2</v>
      </c>
      <c r="I2336" s="4">
        <v>2</v>
      </c>
      <c r="J2336" s="17">
        <f t="shared" si="4"/>
        <v>4</v>
      </c>
      <c r="K2336" s="119">
        <v>32</v>
      </c>
      <c r="L2336" s="18"/>
      <c r="M2336" s="19">
        <f>+L2336*K2336</f>
        <v>0</v>
      </c>
    </row>
    <row r="2337" spans="2:13" ht="22.5" customHeight="1" x14ac:dyDescent="0.35">
      <c r="B2337" s="120"/>
      <c r="C2337" s="25" t="s">
        <v>744</v>
      </c>
      <c r="D2337" s="16"/>
      <c r="J2337" s="17">
        <f t="shared" si="4"/>
        <v>0</v>
      </c>
      <c r="K2337" s="119"/>
      <c r="L2337" s="18"/>
      <c r="M2337" s="19"/>
    </row>
    <row r="2338" spans="2:13" x14ac:dyDescent="0.35">
      <c r="B2338" s="120"/>
      <c r="C2338" s="25"/>
      <c r="D2338" s="16"/>
      <c r="J2338" s="17">
        <f t="shared" si="4"/>
        <v>0</v>
      </c>
      <c r="K2338" s="119"/>
      <c r="L2338" s="18"/>
      <c r="M2338" s="19"/>
    </row>
    <row r="2339" spans="2:13" x14ac:dyDescent="0.35">
      <c r="B2339" s="120">
        <v>8</v>
      </c>
      <c r="C2339" s="25" t="s">
        <v>745</v>
      </c>
      <c r="D2339" s="16" t="s">
        <v>702</v>
      </c>
      <c r="E2339" s="4">
        <f>2.4*2</f>
        <v>4.8</v>
      </c>
      <c r="F2339" s="4">
        <v>4.8</v>
      </c>
      <c r="G2339" s="4">
        <v>4.8</v>
      </c>
      <c r="H2339" s="4">
        <v>4.8</v>
      </c>
      <c r="I2339" s="4">
        <v>4.8</v>
      </c>
      <c r="J2339" s="17">
        <f t="shared" si="4"/>
        <v>9.6</v>
      </c>
      <c r="K2339" s="119">
        <v>144</v>
      </c>
      <c r="L2339" s="18"/>
      <c r="M2339" s="19">
        <f>+L2339*K2339</f>
        <v>0</v>
      </c>
    </row>
    <row r="2340" spans="2:13" x14ac:dyDescent="0.35">
      <c r="B2340" s="120"/>
      <c r="C2340" s="25"/>
      <c r="D2340" s="16"/>
      <c r="J2340" s="17">
        <f t="shared" si="4"/>
        <v>0</v>
      </c>
      <c r="K2340" s="119"/>
      <c r="L2340" s="18"/>
      <c r="M2340" s="19"/>
    </row>
    <row r="2341" spans="2:13" x14ac:dyDescent="0.35">
      <c r="B2341" s="120">
        <v>9</v>
      </c>
      <c r="C2341" s="25" t="s">
        <v>746</v>
      </c>
      <c r="D2341" s="16" t="s">
        <v>693</v>
      </c>
      <c r="E2341" s="4">
        <v>2</v>
      </c>
      <c r="F2341" s="4">
        <v>2</v>
      </c>
      <c r="G2341" s="4">
        <v>2</v>
      </c>
      <c r="H2341" s="4">
        <v>2</v>
      </c>
      <c r="I2341" s="4">
        <v>2</v>
      </c>
      <c r="J2341" s="17">
        <f t="shared" si="4"/>
        <v>4</v>
      </c>
      <c r="K2341" s="119">
        <v>32</v>
      </c>
      <c r="L2341" s="18"/>
      <c r="M2341" s="19">
        <f>+L2341*K2341</f>
        <v>0</v>
      </c>
    </row>
    <row r="2342" spans="2:13" x14ac:dyDescent="0.35">
      <c r="B2342" s="120"/>
      <c r="C2342" s="25"/>
      <c r="D2342" s="16"/>
      <c r="J2342" s="17">
        <f t="shared" si="4"/>
        <v>0</v>
      </c>
      <c r="K2342" s="119"/>
      <c r="L2342" s="18"/>
      <c r="M2342" s="19"/>
    </row>
    <row r="2343" spans="2:13" x14ac:dyDescent="0.35">
      <c r="B2343" s="120">
        <v>10</v>
      </c>
      <c r="C2343" s="25" t="s">
        <v>747</v>
      </c>
      <c r="D2343" s="16" t="s">
        <v>693</v>
      </c>
      <c r="E2343" s="4">
        <v>2</v>
      </c>
      <c r="F2343" s="4">
        <v>2</v>
      </c>
      <c r="G2343" s="4">
        <v>2</v>
      </c>
      <c r="H2343" s="4">
        <v>2</v>
      </c>
      <c r="I2343" s="4">
        <v>2</v>
      </c>
      <c r="J2343" s="17">
        <f t="shared" si="4"/>
        <v>4</v>
      </c>
      <c r="K2343" s="119">
        <v>32</v>
      </c>
      <c r="L2343" s="18"/>
      <c r="M2343" s="19">
        <f>+L2343*K2343</f>
        <v>0</v>
      </c>
    </row>
    <row r="2344" spans="2:13" x14ac:dyDescent="0.35">
      <c r="B2344" s="120"/>
      <c r="C2344" s="25"/>
      <c r="D2344" s="16"/>
      <c r="J2344" s="17">
        <f t="shared" ref="J2344:J2419" si="6">+I2344*2</f>
        <v>0</v>
      </c>
      <c r="K2344" s="119"/>
      <c r="L2344" s="18"/>
      <c r="M2344" s="19"/>
    </row>
    <row r="2345" spans="2:13" ht="18" x14ac:dyDescent="0.4">
      <c r="B2345" s="120"/>
      <c r="C2345" s="24" t="s">
        <v>748</v>
      </c>
      <c r="D2345" s="16"/>
      <c r="E2345" s="4">
        <v>0</v>
      </c>
      <c r="J2345" s="17">
        <f t="shared" si="6"/>
        <v>0</v>
      </c>
      <c r="K2345" s="119"/>
      <c r="L2345" s="18"/>
      <c r="M2345" s="19"/>
    </row>
    <row r="2346" spans="2:13" ht="18" x14ac:dyDescent="0.4">
      <c r="B2346" s="120"/>
      <c r="C2346" s="74"/>
      <c r="D2346" s="16"/>
      <c r="J2346" s="17">
        <f t="shared" si="6"/>
        <v>0</v>
      </c>
      <c r="K2346" s="119"/>
      <c r="L2346" s="18"/>
      <c r="M2346" s="19"/>
    </row>
    <row r="2347" spans="2:13" ht="36" x14ac:dyDescent="0.4">
      <c r="B2347" s="120"/>
      <c r="C2347" s="123" t="s">
        <v>1136</v>
      </c>
      <c r="D2347" s="16"/>
      <c r="E2347" s="4">
        <v>0</v>
      </c>
      <c r="J2347" s="17">
        <f t="shared" si="6"/>
        <v>0</v>
      </c>
      <c r="K2347" s="119"/>
      <c r="L2347" s="18"/>
      <c r="M2347" s="19"/>
    </row>
    <row r="2348" spans="2:13" ht="18" x14ac:dyDescent="0.4">
      <c r="B2348" s="120"/>
      <c r="C2348" s="74"/>
      <c r="D2348" s="16"/>
      <c r="J2348" s="17">
        <f t="shared" si="6"/>
        <v>0</v>
      </c>
      <c r="K2348" s="119"/>
      <c r="L2348" s="18"/>
      <c r="M2348" s="19"/>
    </row>
    <row r="2349" spans="2:13" ht="35" x14ac:dyDescent="0.35">
      <c r="B2349" s="120">
        <v>11</v>
      </c>
      <c r="C2349" s="25" t="s">
        <v>1137</v>
      </c>
      <c r="D2349" s="16" t="s">
        <v>694</v>
      </c>
      <c r="E2349" s="4">
        <f>+E2318</f>
        <v>93.542399999999986</v>
      </c>
      <c r="F2349" s="4">
        <f>+F2318</f>
        <v>104.27999999999999</v>
      </c>
      <c r="G2349" s="4">
        <f>+G2318</f>
        <v>0</v>
      </c>
      <c r="H2349" s="4">
        <f>+H2318</f>
        <v>0</v>
      </c>
      <c r="I2349" s="4">
        <f>+I2318</f>
        <v>71.786879999999996</v>
      </c>
      <c r="J2349" s="17">
        <f t="shared" si="6"/>
        <v>143.57375999999999</v>
      </c>
      <c r="K2349" s="119">
        <v>2632</v>
      </c>
      <c r="L2349" s="18"/>
      <c r="M2349" s="19">
        <f>+L2349*K2349</f>
        <v>0</v>
      </c>
    </row>
    <row r="2350" spans="2:13" x14ac:dyDescent="0.35">
      <c r="B2350" s="120"/>
      <c r="C2350" s="25"/>
      <c r="D2350" s="16"/>
      <c r="J2350" s="17">
        <f t="shared" si="6"/>
        <v>0</v>
      </c>
      <c r="K2350" s="119"/>
      <c r="L2350" s="18"/>
      <c r="M2350" s="19"/>
    </row>
    <row r="2351" spans="2:13" ht="18" x14ac:dyDescent="0.4">
      <c r="B2351" s="120"/>
      <c r="C2351" s="24" t="s">
        <v>1006</v>
      </c>
      <c r="D2351" s="16"/>
      <c r="J2351" s="17"/>
      <c r="K2351" s="119"/>
      <c r="L2351" s="18"/>
      <c r="M2351" s="19"/>
    </row>
    <row r="2352" spans="2:13" x14ac:dyDescent="0.35">
      <c r="B2352" s="120"/>
      <c r="C2352" s="25"/>
      <c r="D2352" s="16"/>
      <c r="J2352" s="17"/>
      <c r="K2352" s="119"/>
      <c r="L2352" s="18"/>
      <c r="M2352" s="19"/>
    </row>
    <row r="2353" spans="2:22" ht="52.5" x14ac:dyDescent="0.35">
      <c r="B2353" s="120">
        <v>12</v>
      </c>
      <c r="C2353" s="25" t="s">
        <v>1007</v>
      </c>
      <c r="D2353" s="16" t="s">
        <v>694</v>
      </c>
      <c r="J2353" s="17"/>
      <c r="K2353" s="119">
        <v>2632</v>
      </c>
      <c r="L2353" s="18"/>
      <c r="M2353" s="19">
        <f t="shared" ref="M2353" si="7">+L2353*K2353</f>
        <v>0</v>
      </c>
    </row>
    <row r="2354" spans="2:22" x14ac:dyDescent="0.35">
      <c r="B2354" s="120"/>
      <c r="C2354" s="25"/>
      <c r="D2354" s="16"/>
      <c r="J2354" s="17"/>
      <c r="K2354" s="119"/>
      <c r="L2354" s="18"/>
      <c r="M2354" s="19"/>
    </row>
    <row r="2355" spans="2:22" x14ac:dyDescent="0.35">
      <c r="B2355" s="120"/>
      <c r="C2355" s="25"/>
      <c r="D2355" s="16"/>
      <c r="J2355" s="17"/>
      <c r="K2355" s="119"/>
      <c r="L2355" s="18"/>
      <c r="M2355" s="19"/>
    </row>
    <row r="2356" spans="2:22" x14ac:dyDescent="0.35">
      <c r="B2356" s="62"/>
      <c r="C2356" s="25"/>
      <c r="D2356" s="16"/>
      <c r="J2356" s="17"/>
      <c r="K2356" s="119"/>
      <c r="L2356" s="18"/>
      <c r="M2356" s="19"/>
    </row>
    <row r="2357" spans="2:22" x14ac:dyDescent="0.35">
      <c r="B2357" s="62"/>
      <c r="C2357" s="25"/>
      <c r="D2357" s="16"/>
      <c r="J2357" s="17"/>
      <c r="K2357" s="119"/>
      <c r="L2357" s="18"/>
      <c r="M2357" s="19"/>
    </row>
    <row r="2358" spans="2:22" x14ac:dyDescent="0.35">
      <c r="B2358" s="62"/>
      <c r="C2358" s="25"/>
      <c r="D2358" s="16"/>
      <c r="J2358" s="17"/>
      <c r="K2358" s="119"/>
      <c r="L2358" s="18"/>
      <c r="M2358" s="19"/>
    </row>
    <row r="2359" spans="2:22" x14ac:dyDescent="0.35">
      <c r="B2359" s="62"/>
      <c r="C2359" s="25"/>
      <c r="D2359" s="16"/>
      <c r="J2359" s="17"/>
      <c r="K2359" s="119"/>
      <c r="L2359" s="18"/>
      <c r="M2359" s="19"/>
    </row>
    <row r="2360" spans="2:22" x14ac:dyDescent="0.35">
      <c r="B2360" s="62"/>
      <c r="C2360" s="25"/>
      <c r="D2360" s="16"/>
      <c r="J2360" s="17"/>
      <c r="K2360" s="119"/>
      <c r="L2360" s="18"/>
      <c r="M2360" s="19"/>
    </row>
    <row r="2361" spans="2:22" x14ac:dyDescent="0.35">
      <c r="B2361" s="62"/>
      <c r="C2361" s="25"/>
      <c r="D2361" s="16"/>
      <c r="J2361" s="17"/>
      <c r="K2361" s="119"/>
      <c r="L2361" s="18"/>
      <c r="M2361" s="19"/>
    </row>
    <row r="2362" spans="2:22" s="7" customFormat="1" ht="36.75" customHeight="1" thickBot="1" x14ac:dyDescent="0.45">
      <c r="B2362" s="30"/>
      <c r="C2362" s="106" t="s">
        <v>700</v>
      </c>
      <c r="D2362" s="32"/>
      <c r="E2362" s="39"/>
      <c r="F2362" s="39"/>
      <c r="G2362" s="39"/>
      <c r="H2362" s="39"/>
      <c r="I2362" s="39"/>
      <c r="J2362" s="56"/>
      <c r="K2362" s="100"/>
      <c r="L2362" s="59" t="s">
        <v>34</v>
      </c>
      <c r="M2362" s="107">
        <f>SUM(M2315:M2361)</f>
        <v>0</v>
      </c>
      <c r="N2362" s="108"/>
      <c r="O2362" s="5"/>
      <c r="P2362" s="5"/>
      <c r="Q2362" s="5"/>
      <c r="R2362" s="5"/>
      <c r="S2362" s="5"/>
      <c r="T2362" s="5"/>
      <c r="U2362" s="5"/>
      <c r="V2362" s="5"/>
    </row>
    <row r="2363" spans="2:22" ht="18" thickTop="1" x14ac:dyDescent="0.35">
      <c r="B2363" s="30"/>
      <c r="C2363" s="99"/>
      <c r="D2363" s="32"/>
      <c r="E2363" s="39"/>
      <c r="F2363" s="39"/>
      <c r="G2363" s="39"/>
      <c r="H2363" s="39"/>
      <c r="I2363" s="39"/>
      <c r="J2363" s="56"/>
      <c r="K2363" s="100"/>
      <c r="L2363" s="53"/>
      <c r="M2363" s="104"/>
      <c r="N2363" s="48"/>
    </row>
    <row r="2364" spans="2:22" s="7" customFormat="1" x14ac:dyDescent="0.35">
      <c r="B2364" s="14"/>
      <c r="C2364" s="25"/>
      <c r="D2364" s="16"/>
      <c r="E2364" s="110"/>
      <c r="F2364" s="4"/>
      <c r="G2364" s="4"/>
      <c r="H2364" s="4"/>
      <c r="I2364" s="4"/>
      <c r="J2364" s="17"/>
      <c r="K2364" s="17"/>
      <c r="M2364" s="111"/>
      <c r="N2364" s="5"/>
      <c r="O2364" s="5"/>
      <c r="P2364" s="5"/>
      <c r="Q2364" s="5"/>
      <c r="R2364" s="5"/>
      <c r="S2364" s="5"/>
      <c r="T2364" s="5"/>
      <c r="U2364" s="5"/>
      <c r="V2364" s="5"/>
    </row>
    <row r="2365" spans="2:22" x14ac:dyDescent="0.35">
      <c r="B2365" s="14"/>
      <c r="C2365" s="25"/>
      <c r="D2365" s="16"/>
      <c r="E2365" s="110"/>
      <c r="J2365" s="17"/>
      <c r="K2365" s="17"/>
      <c r="M2365" s="111"/>
      <c r="N2365" s="5"/>
    </row>
    <row r="2366" spans="2:22" s="7" customFormat="1" x14ac:dyDescent="0.35">
      <c r="B2366" s="1"/>
      <c r="C2366" s="50" t="s">
        <v>1043</v>
      </c>
      <c r="D2366" s="3"/>
      <c r="J2366" s="5"/>
      <c r="K2366" s="5"/>
      <c r="N2366" s="5"/>
      <c r="O2366" s="5"/>
      <c r="P2366" s="5"/>
      <c r="Q2366" s="5"/>
      <c r="R2366" s="5"/>
      <c r="S2366" s="5"/>
      <c r="T2366" s="5"/>
      <c r="U2366" s="5"/>
      <c r="V2366" s="5"/>
    </row>
    <row r="2367" spans="2:22" x14ac:dyDescent="0.35">
      <c r="C2367" s="50" t="s">
        <v>39</v>
      </c>
      <c r="E2367" s="7"/>
      <c r="F2367" s="7"/>
      <c r="G2367" s="7"/>
      <c r="H2367" s="7"/>
      <c r="I2367" s="7"/>
      <c r="N2367" s="5"/>
    </row>
    <row r="2368" spans="2:22" s="7" customFormat="1" x14ac:dyDescent="0.35">
      <c r="B2368" s="1"/>
      <c r="C2368" s="50" t="s">
        <v>750</v>
      </c>
      <c r="D2368" s="3"/>
      <c r="J2368" s="5"/>
      <c r="K2368" s="5"/>
      <c r="N2368" s="5"/>
      <c r="O2368" s="5"/>
      <c r="P2368" s="5"/>
      <c r="Q2368" s="5"/>
      <c r="R2368" s="5"/>
      <c r="S2368" s="5"/>
      <c r="T2368" s="5"/>
      <c r="U2368" s="5"/>
      <c r="V2368" s="5"/>
    </row>
    <row r="2369" spans="2:22" ht="18" x14ac:dyDescent="0.4">
      <c r="B2369" s="112"/>
      <c r="C2369" s="50" t="s">
        <v>1103</v>
      </c>
      <c r="D2369" s="113"/>
      <c r="E2369" s="72"/>
      <c r="F2369" s="72"/>
      <c r="G2369" s="72"/>
      <c r="H2369" s="72"/>
      <c r="I2369" s="72"/>
      <c r="J2369" s="6"/>
      <c r="K2369" s="6"/>
      <c r="L2369" s="72"/>
      <c r="M2369" s="72"/>
      <c r="N2369" s="5"/>
    </row>
    <row r="2370" spans="2:22" s="7" customFormat="1" ht="18" x14ac:dyDescent="0.4">
      <c r="B2370" s="112"/>
      <c r="C2370" s="114" t="s">
        <v>1047</v>
      </c>
      <c r="D2370" s="113"/>
      <c r="E2370" s="72"/>
      <c r="F2370" s="72"/>
      <c r="G2370" s="72"/>
      <c r="H2370" s="72"/>
      <c r="I2370" s="72"/>
      <c r="J2370" s="6"/>
      <c r="K2370" s="6"/>
      <c r="L2370" s="72"/>
      <c r="M2370" s="72"/>
      <c r="N2370" s="5"/>
      <c r="O2370" s="5"/>
      <c r="P2370" s="5"/>
      <c r="Q2370" s="5"/>
      <c r="R2370" s="5"/>
      <c r="S2370" s="5"/>
      <c r="T2370" s="5"/>
      <c r="U2370" s="5"/>
      <c r="V2370" s="5"/>
    </row>
    <row r="2371" spans="2:22" ht="21.75" customHeight="1" x14ac:dyDescent="0.4">
      <c r="K2371" s="6" t="s">
        <v>0</v>
      </c>
      <c r="N2371" s="5"/>
    </row>
    <row r="2372" spans="2:22" ht="18" x14ac:dyDescent="0.4">
      <c r="K2372" s="6" t="s">
        <v>1157</v>
      </c>
      <c r="N2372" s="5"/>
    </row>
    <row r="2373" spans="2:22" ht="18" customHeight="1" x14ac:dyDescent="0.4">
      <c r="K2373" s="6" t="str">
        <f>+K2300</f>
        <v>DLAMVUZO HIGH SCHOOL</v>
      </c>
      <c r="N2373" s="5"/>
    </row>
    <row r="2374" spans="2:22" ht="18" x14ac:dyDescent="0.4">
      <c r="B2374" s="8"/>
      <c r="C2374" s="9" t="s">
        <v>712</v>
      </c>
      <c r="D2374" s="10"/>
      <c r="E2374" s="11"/>
      <c r="F2374" s="11"/>
      <c r="G2374" s="11"/>
      <c r="H2374" s="11"/>
      <c r="I2374" s="11"/>
      <c r="J2374" s="12"/>
      <c r="K2374" s="12"/>
      <c r="L2374" s="11"/>
      <c r="M2374" s="11"/>
      <c r="N2374" s="5"/>
    </row>
    <row r="2375" spans="2:22" ht="18" x14ac:dyDescent="0.4">
      <c r="B2375" s="8" t="s">
        <v>2</v>
      </c>
      <c r="C2375" s="7"/>
      <c r="D2375" s="10" t="s">
        <v>3</v>
      </c>
      <c r="E2375" s="11" t="s">
        <v>4</v>
      </c>
      <c r="F2375" s="11" t="s">
        <v>4</v>
      </c>
      <c r="G2375" s="11" t="s">
        <v>4</v>
      </c>
      <c r="H2375" s="11" t="s">
        <v>4</v>
      </c>
      <c r="I2375" s="11" t="s">
        <v>4</v>
      </c>
      <c r="J2375" s="12"/>
      <c r="K2375" s="8" t="s">
        <v>5</v>
      </c>
      <c r="L2375" s="13" t="s">
        <v>6</v>
      </c>
      <c r="M2375" s="13" t="s">
        <v>7</v>
      </c>
      <c r="N2375" s="5"/>
    </row>
    <row r="2376" spans="2:22" x14ac:dyDescent="0.35">
      <c r="B2376" s="14"/>
      <c r="C2376" s="25"/>
      <c r="D2376" s="16"/>
      <c r="J2376" s="17">
        <f t="shared" si="6"/>
        <v>0</v>
      </c>
      <c r="K2376" s="119"/>
      <c r="L2376" s="18"/>
      <c r="M2376" s="19"/>
    </row>
    <row r="2377" spans="2:22" ht="18" x14ac:dyDescent="0.4">
      <c r="B2377" s="14"/>
      <c r="C2377" s="24" t="s">
        <v>1042</v>
      </c>
      <c r="D2377" s="16"/>
      <c r="J2377" s="17"/>
      <c r="K2377" s="119"/>
      <c r="L2377" s="18"/>
      <c r="M2377" s="19"/>
    </row>
    <row r="2378" spans="2:22" ht="18" x14ac:dyDescent="0.4">
      <c r="B2378" s="14"/>
      <c r="C2378" s="74"/>
      <c r="D2378" s="16"/>
      <c r="J2378" s="17"/>
      <c r="K2378" s="119"/>
      <c r="L2378" s="18"/>
      <c r="M2378" s="19"/>
    </row>
    <row r="2379" spans="2:22" ht="18" x14ac:dyDescent="0.4">
      <c r="B2379" s="14"/>
      <c r="C2379" s="24" t="s">
        <v>995</v>
      </c>
      <c r="D2379" s="16"/>
      <c r="J2379" s="17"/>
      <c r="K2379" s="119"/>
      <c r="L2379" s="18"/>
      <c r="M2379" s="19"/>
    </row>
    <row r="2380" spans="2:22" ht="18" x14ac:dyDescent="0.4">
      <c r="B2380" s="14"/>
      <c r="C2380" s="24"/>
      <c r="D2380" s="16"/>
      <c r="J2380" s="17"/>
      <c r="K2380" s="119"/>
      <c r="L2380" s="18"/>
      <c r="M2380" s="19"/>
    </row>
    <row r="2381" spans="2:22" ht="18" x14ac:dyDescent="0.4">
      <c r="B2381" s="14"/>
      <c r="C2381" s="24" t="s">
        <v>752</v>
      </c>
      <c r="D2381" s="16"/>
      <c r="J2381" s="17"/>
      <c r="K2381" s="119"/>
      <c r="L2381" s="18"/>
      <c r="M2381" s="19"/>
    </row>
    <row r="2382" spans="2:22" ht="21.75" customHeight="1" x14ac:dyDescent="0.35">
      <c r="B2382" s="14"/>
      <c r="C2382" s="25"/>
      <c r="D2382" s="16"/>
      <c r="J2382" s="17"/>
      <c r="K2382" s="119"/>
      <c r="L2382" s="18"/>
      <c r="M2382" s="19"/>
    </row>
    <row r="2383" spans="2:22" ht="18" x14ac:dyDescent="0.4">
      <c r="B2383" s="14"/>
      <c r="C2383" s="24" t="s">
        <v>701</v>
      </c>
      <c r="D2383" s="16"/>
      <c r="J2383" s="17"/>
      <c r="K2383" s="119"/>
      <c r="L2383" s="18"/>
      <c r="M2383" s="19"/>
    </row>
    <row r="2384" spans="2:22" x14ac:dyDescent="0.35">
      <c r="B2384" s="14"/>
      <c r="C2384" s="25"/>
      <c r="D2384" s="16"/>
      <c r="J2384" s="17"/>
      <c r="K2384" s="119"/>
      <c r="L2384" s="18"/>
      <c r="M2384" s="19"/>
    </row>
    <row r="2385" spans="2:13" ht="57" customHeight="1" x14ac:dyDescent="0.4">
      <c r="B2385" s="14"/>
      <c r="C2385" s="74" t="s">
        <v>691</v>
      </c>
      <c r="D2385" s="16"/>
      <c r="J2385" s="17"/>
      <c r="K2385" s="119"/>
      <c r="L2385" s="18"/>
      <c r="M2385" s="19"/>
    </row>
    <row r="2386" spans="2:13" ht="21.75" customHeight="1" x14ac:dyDescent="0.35">
      <c r="B2386" s="14"/>
      <c r="C2386" s="25"/>
      <c r="D2386" s="16"/>
      <c r="J2386" s="17"/>
      <c r="K2386" s="119"/>
      <c r="L2386" s="18"/>
      <c r="M2386" s="19"/>
    </row>
    <row r="2387" spans="2:13" ht="18" x14ac:dyDescent="0.4">
      <c r="B2387" s="14"/>
      <c r="C2387" s="24" t="s">
        <v>692</v>
      </c>
      <c r="D2387" s="16"/>
      <c r="J2387" s="17"/>
      <c r="K2387" s="119"/>
      <c r="L2387" s="18"/>
      <c r="M2387" s="19"/>
    </row>
    <row r="2388" spans="2:13" x14ac:dyDescent="0.35">
      <c r="B2388" s="14"/>
      <c r="C2388" s="25"/>
      <c r="D2388" s="16"/>
      <c r="J2388" s="17"/>
      <c r="K2388" s="119"/>
      <c r="L2388" s="18"/>
      <c r="M2388" s="19"/>
    </row>
    <row r="2389" spans="2:13" ht="70" x14ac:dyDescent="0.35">
      <c r="B2389" s="14"/>
      <c r="C2389" s="25" t="s">
        <v>753</v>
      </c>
      <c r="D2389" s="16"/>
      <c r="J2389" s="17"/>
      <c r="K2389" s="119"/>
      <c r="L2389" s="18"/>
      <c r="M2389" s="19"/>
    </row>
    <row r="2390" spans="2:13" x14ac:dyDescent="0.35">
      <c r="B2390" s="14"/>
      <c r="C2390" s="25"/>
      <c r="D2390" s="16"/>
      <c r="J2390" s="17"/>
      <c r="K2390" s="119"/>
      <c r="L2390" s="18"/>
      <c r="M2390" s="19"/>
    </row>
    <row r="2391" spans="2:13" ht="52.5" x14ac:dyDescent="0.35">
      <c r="B2391" s="14"/>
      <c r="C2391" s="25" t="s">
        <v>754</v>
      </c>
      <c r="D2391" s="16"/>
      <c r="J2391" s="17"/>
      <c r="K2391" s="119"/>
      <c r="L2391" s="18"/>
      <c r="M2391" s="19"/>
    </row>
    <row r="2392" spans="2:13" x14ac:dyDescent="0.35">
      <c r="B2392" s="14"/>
      <c r="C2392" s="25"/>
      <c r="D2392" s="16"/>
      <c r="J2392" s="17"/>
      <c r="K2392" s="119"/>
      <c r="L2392" s="18"/>
      <c r="M2392" s="19"/>
    </row>
    <row r="2393" spans="2:13" ht="18" customHeight="1" x14ac:dyDescent="0.35">
      <c r="B2393" s="14"/>
      <c r="C2393" s="25" t="s">
        <v>755</v>
      </c>
      <c r="D2393" s="16"/>
      <c r="J2393" s="17"/>
      <c r="K2393" s="119"/>
      <c r="L2393" s="18"/>
      <c r="M2393" s="19"/>
    </row>
    <row r="2394" spans="2:13" ht="21.75" customHeight="1" x14ac:dyDescent="0.35">
      <c r="B2394" s="14"/>
      <c r="C2394" s="25"/>
      <c r="D2394" s="16"/>
      <c r="J2394" s="17"/>
      <c r="K2394" s="119"/>
      <c r="L2394" s="18"/>
      <c r="M2394" s="19"/>
    </row>
    <row r="2395" spans="2:13" ht="20.25" customHeight="1" x14ac:dyDescent="0.4">
      <c r="B2395" s="14"/>
      <c r="C2395" s="24" t="s">
        <v>756</v>
      </c>
      <c r="D2395" s="16"/>
      <c r="J2395" s="17"/>
      <c r="K2395" s="119"/>
      <c r="L2395" s="18"/>
      <c r="M2395" s="19"/>
    </row>
    <row r="2396" spans="2:13" ht="18" x14ac:dyDescent="0.4">
      <c r="B2396" s="14"/>
      <c r="C2396" s="24"/>
      <c r="D2396" s="16"/>
      <c r="J2396" s="17"/>
      <c r="K2396" s="119"/>
      <c r="L2396" s="18"/>
      <c r="M2396" s="19"/>
    </row>
    <row r="2397" spans="2:13" ht="18" x14ac:dyDescent="0.4">
      <c r="B2397" s="120"/>
      <c r="C2397" s="24" t="s">
        <v>757</v>
      </c>
      <c r="D2397" s="16"/>
      <c r="J2397" s="17"/>
      <c r="K2397" s="119"/>
      <c r="L2397" s="18"/>
      <c r="M2397" s="19"/>
    </row>
    <row r="2398" spans="2:13" x14ac:dyDescent="0.35">
      <c r="B2398" s="120"/>
      <c r="C2398" s="25"/>
      <c r="D2398" s="16"/>
      <c r="J2398" s="17"/>
      <c r="K2398" s="119"/>
      <c r="L2398" s="18"/>
      <c r="M2398" s="19"/>
    </row>
    <row r="2399" spans="2:13" ht="54" x14ac:dyDescent="0.4">
      <c r="B2399" s="120"/>
      <c r="C2399" s="24" t="s">
        <v>758</v>
      </c>
      <c r="D2399" s="16"/>
      <c r="J2399" s="17"/>
      <c r="K2399" s="119"/>
      <c r="L2399" s="18"/>
      <c r="M2399" s="19"/>
    </row>
    <row r="2400" spans="2:13" x14ac:dyDescent="0.35">
      <c r="B2400" s="120"/>
      <c r="C2400" s="25"/>
      <c r="D2400" s="16"/>
      <c r="J2400" s="17"/>
      <c r="K2400" s="119"/>
      <c r="L2400" s="18"/>
      <c r="M2400" s="19"/>
    </row>
    <row r="2401" spans="2:13" ht="35" x14ac:dyDescent="0.35">
      <c r="B2401" s="120">
        <v>1</v>
      </c>
      <c r="C2401" s="25" t="s">
        <v>1106</v>
      </c>
      <c r="D2401" s="16" t="s">
        <v>694</v>
      </c>
      <c r="E2401" s="4">
        <v>1</v>
      </c>
      <c r="F2401" s="4">
        <v>1</v>
      </c>
      <c r="I2401" s="4">
        <v>1</v>
      </c>
      <c r="J2401" s="17">
        <f t="shared" ref="J2401" si="8">+I2401*2</f>
        <v>2</v>
      </c>
      <c r="K2401" s="119">
        <v>2632</v>
      </c>
      <c r="L2401" s="18"/>
      <c r="M2401" s="19">
        <f>+L2401*K2401</f>
        <v>0</v>
      </c>
    </row>
    <row r="2402" spans="2:13" x14ac:dyDescent="0.35">
      <c r="B2402" s="120"/>
      <c r="C2402" s="25"/>
      <c r="D2402" s="16"/>
      <c r="J2402" s="17"/>
      <c r="K2402" s="119"/>
      <c r="L2402" s="18"/>
      <c r="M2402" s="19"/>
    </row>
    <row r="2403" spans="2:13" ht="35" x14ac:dyDescent="0.35">
      <c r="B2403" s="120">
        <v>2</v>
      </c>
      <c r="C2403" s="25" t="s">
        <v>1008</v>
      </c>
      <c r="D2403" s="16" t="s">
        <v>694</v>
      </c>
      <c r="E2403" s="4">
        <v>1</v>
      </c>
      <c r="F2403" s="4">
        <v>1</v>
      </c>
      <c r="I2403" s="4">
        <v>1</v>
      </c>
      <c r="J2403" s="17">
        <f t="shared" si="6"/>
        <v>2</v>
      </c>
      <c r="K2403" s="119">
        <v>165</v>
      </c>
      <c r="L2403" s="18"/>
      <c r="M2403" s="19">
        <v>0</v>
      </c>
    </row>
    <row r="2404" spans="2:13" x14ac:dyDescent="0.35">
      <c r="B2404" s="120"/>
      <c r="C2404" s="25"/>
      <c r="D2404" s="16"/>
      <c r="J2404" s="17"/>
      <c r="K2404" s="119"/>
      <c r="L2404" s="18"/>
      <c r="M2404" s="19"/>
    </row>
    <row r="2405" spans="2:13" ht="41.25" customHeight="1" x14ac:dyDescent="0.35">
      <c r="B2405" s="120">
        <v>3</v>
      </c>
      <c r="C2405" s="25" t="s">
        <v>1009</v>
      </c>
      <c r="D2405" s="16" t="s">
        <v>694</v>
      </c>
      <c r="E2405" s="4">
        <v>1</v>
      </c>
      <c r="F2405" s="4">
        <v>1</v>
      </c>
      <c r="I2405" s="4">
        <v>1</v>
      </c>
      <c r="J2405" s="17">
        <f t="shared" ref="J2405" si="9">+I2405*2</f>
        <v>2</v>
      </c>
      <c r="K2405" s="119">
        <v>9</v>
      </c>
      <c r="L2405" s="18"/>
      <c r="M2405" s="19">
        <f>+L2405*K2405</f>
        <v>0</v>
      </c>
    </row>
    <row r="2406" spans="2:13" x14ac:dyDescent="0.35">
      <c r="B2406" s="120"/>
      <c r="C2406" s="25"/>
      <c r="D2406" s="16"/>
      <c r="J2406" s="17"/>
      <c r="K2406" s="119"/>
      <c r="L2406" s="18"/>
      <c r="M2406" s="19"/>
    </row>
    <row r="2407" spans="2:13" x14ac:dyDescent="0.35">
      <c r="B2407" s="120">
        <v>4</v>
      </c>
      <c r="C2407" s="25" t="s">
        <v>759</v>
      </c>
      <c r="D2407" s="16" t="s">
        <v>702</v>
      </c>
      <c r="E2407" s="4">
        <f>2*7.52</f>
        <v>15.04</v>
      </c>
      <c r="F2407" s="4">
        <f>8.09*2</f>
        <v>16.18</v>
      </c>
      <c r="I2407" s="4">
        <f>6.18*2</f>
        <v>12.36</v>
      </c>
      <c r="J2407" s="17">
        <f t="shared" si="6"/>
        <v>24.72</v>
      </c>
      <c r="K2407" s="119">
        <v>561</v>
      </c>
      <c r="L2407" s="18"/>
      <c r="M2407" s="19">
        <f>+L2407*K2407</f>
        <v>0</v>
      </c>
    </row>
    <row r="2408" spans="2:13" ht="18" x14ac:dyDescent="0.4">
      <c r="B2408" s="120"/>
      <c r="C2408" s="24"/>
      <c r="D2408" s="16"/>
      <c r="J2408" s="17"/>
      <c r="K2408" s="119"/>
      <c r="L2408" s="18"/>
      <c r="M2408" s="19"/>
    </row>
    <row r="2409" spans="2:13" ht="18" x14ac:dyDescent="0.4">
      <c r="B2409" s="120"/>
      <c r="C2409" s="24" t="s">
        <v>760</v>
      </c>
      <c r="D2409" s="16"/>
      <c r="J2409" s="17"/>
      <c r="K2409" s="119"/>
      <c r="L2409" s="18"/>
      <c r="M2409" s="19"/>
    </row>
    <row r="2410" spans="2:13" ht="18" x14ac:dyDescent="0.4">
      <c r="B2410" s="120"/>
      <c r="C2410" s="24"/>
      <c r="D2410" s="16"/>
      <c r="J2410" s="17"/>
      <c r="K2410" s="119"/>
      <c r="L2410" s="18"/>
      <c r="M2410" s="19"/>
    </row>
    <row r="2411" spans="2:13" ht="18" x14ac:dyDescent="0.4">
      <c r="B2411" s="120"/>
      <c r="C2411" s="24" t="s">
        <v>761</v>
      </c>
      <c r="D2411" s="16"/>
      <c r="J2411" s="17"/>
      <c r="K2411" s="119"/>
      <c r="L2411" s="18"/>
      <c r="M2411" s="19"/>
    </row>
    <row r="2412" spans="2:13" x14ac:dyDescent="0.35">
      <c r="B2412" s="120"/>
      <c r="C2412" s="25"/>
      <c r="D2412" s="16"/>
      <c r="J2412" s="17"/>
      <c r="K2412" s="119"/>
      <c r="L2412" s="18"/>
      <c r="M2412" s="19"/>
    </row>
    <row r="2413" spans="2:13" ht="35" x14ac:dyDescent="0.35">
      <c r="B2413" s="120">
        <v>5</v>
      </c>
      <c r="C2413" s="25" t="s">
        <v>762</v>
      </c>
      <c r="D2413" s="16" t="s">
        <v>702</v>
      </c>
      <c r="E2413" s="4">
        <f>+E2407+0.6*2+4.84*0.6*4</f>
        <v>27.855999999999998</v>
      </c>
      <c r="F2413" s="4">
        <f>+F2407+0.6*2+5*0.6*4</f>
        <v>29.38</v>
      </c>
      <c r="G2413" s="4">
        <f>+G2407+0.6*2</f>
        <v>1.2</v>
      </c>
      <c r="H2413" s="4">
        <f>+H2407+0.6*2</f>
        <v>1.2</v>
      </c>
      <c r="I2413" s="4">
        <f>+I2407+0.6*2+4.84*0.6*4</f>
        <v>25.175999999999998</v>
      </c>
      <c r="J2413" s="17">
        <f t="shared" si="6"/>
        <v>50.351999999999997</v>
      </c>
      <c r="K2413" s="119">
        <v>561</v>
      </c>
      <c r="L2413" s="18"/>
      <c r="M2413" s="19">
        <f>+L2413*K2413</f>
        <v>0</v>
      </c>
    </row>
    <row r="2414" spans="2:13" x14ac:dyDescent="0.35">
      <c r="B2414" s="120"/>
      <c r="C2414" s="25"/>
      <c r="D2414" s="16"/>
      <c r="J2414" s="17"/>
      <c r="K2414" s="119"/>
      <c r="L2414" s="18"/>
      <c r="M2414" s="19"/>
    </row>
    <row r="2415" spans="2:13" ht="35" x14ac:dyDescent="0.35">
      <c r="B2415" s="120">
        <v>6</v>
      </c>
      <c r="C2415" s="25" t="s">
        <v>988</v>
      </c>
      <c r="D2415" s="16" t="s">
        <v>702</v>
      </c>
      <c r="J2415" s="17"/>
      <c r="K2415" s="119">
        <v>160</v>
      </c>
      <c r="L2415" s="18"/>
      <c r="M2415" s="19">
        <f t="shared" ref="M2415" si="10">+L2415*K2415</f>
        <v>0</v>
      </c>
    </row>
    <row r="2416" spans="2:13" x14ac:dyDescent="0.35">
      <c r="B2416" s="120"/>
      <c r="C2416" s="25"/>
      <c r="D2416" s="16"/>
      <c r="J2416" s="17"/>
      <c r="K2416" s="119"/>
      <c r="L2416" s="18"/>
      <c r="M2416" s="19"/>
    </row>
    <row r="2417" spans="2:16" x14ac:dyDescent="0.35">
      <c r="B2417" s="120"/>
      <c r="C2417" s="79"/>
      <c r="D2417" s="16"/>
      <c r="J2417" s="17"/>
      <c r="K2417" s="119"/>
      <c r="L2417" s="18"/>
      <c r="M2417" s="19"/>
    </row>
    <row r="2418" spans="2:16" x14ac:dyDescent="0.35">
      <c r="B2418" s="120"/>
      <c r="C2418" s="25"/>
      <c r="D2418" s="16"/>
      <c r="J2418" s="17"/>
      <c r="K2418" s="119"/>
      <c r="L2418" s="18"/>
      <c r="M2418" s="19"/>
    </row>
    <row r="2419" spans="2:16" x14ac:dyDescent="0.35">
      <c r="B2419" s="120"/>
      <c r="C2419" s="25"/>
      <c r="D2419" s="16"/>
      <c r="J2419" s="17">
        <f t="shared" si="6"/>
        <v>0</v>
      </c>
      <c r="K2419" s="119"/>
      <c r="L2419" s="18"/>
      <c r="M2419" s="19"/>
    </row>
    <row r="2420" spans="2:16" x14ac:dyDescent="0.35">
      <c r="B2420" s="120"/>
      <c r="C2420" s="25"/>
      <c r="D2420" s="16"/>
      <c r="J2420" s="17"/>
      <c r="K2420" s="119"/>
      <c r="L2420" s="18"/>
      <c r="M2420" s="19"/>
    </row>
    <row r="2421" spans="2:16" x14ac:dyDescent="0.35">
      <c r="B2421" s="120"/>
      <c r="C2421" s="25"/>
      <c r="D2421" s="16"/>
      <c r="J2421" s="17"/>
      <c r="K2421" s="119"/>
      <c r="L2421" s="18"/>
      <c r="M2421" s="19"/>
    </row>
    <row r="2422" spans="2:16" x14ac:dyDescent="0.35">
      <c r="B2422" s="120"/>
      <c r="C2422" s="25"/>
      <c r="D2422" s="16"/>
      <c r="J2422" s="17"/>
      <c r="K2422" s="119"/>
      <c r="L2422" s="18"/>
      <c r="M2422" s="19"/>
    </row>
    <row r="2423" spans="2:16" x14ac:dyDescent="0.35">
      <c r="B2423" s="120"/>
      <c r="C2423" s="25"/>
      <c r="D2423" s="16"/>
      <c r="J2423" s="17"/>
      <c r="K2423" s="119"/>
      <c r="L2423" s="18"/>
      <c r="M2423" s="19"/>
    </row>
    <row r="2424" spans="2:16" x14ac:dyDescent="0.35">
      <c r="B2424" s="120"/>
      <c r="C2424" s="25"/>
      <c r="D2424" s="16"/>
      <c r="J2424" s="17"/>
      <c r="K2424" s="119"/>
      <c r="L2424" s="18"/>
      <c r="M2424" s="19"/>
    </row>
    <row r="2425" spans="2:16" x14ac:dyDescent="0.35">
      <c r="B2425" s="120"/>
      <c r="C2425" s="25"/>
      <c r="D2425" s="16"/>
      <c r="J2425" s="17"/>
      <c r="K2425" s="119"/>
      <c r="L2425" s="18"/>
      <c r="M2425" s="19"/>
    </row>
    <row r="2426" spans="2:16" s="39" customFormat="1" ht="21" customHeight="1" x14ac:dyDescent="0.35">
      <c r="B2426" s="120"/>
      <c r="C2426" s="25"/>
      <c r="D2426" s="16"/>
      <c r="E2426" s="4"/>
      <c r="F2426" s="4"/>
      <c r="G2426" s="4"/>
      <c r="H2426" s="4"/>
      <c r="I2426" s="4"/>
      <c r="J2426" s="17">
        <f t="shared" ref="J2426" si="11">+I2426*2</f>
        <v>0</v>
      </c>
      <c r="K2426" s="119"/>
      <c r="L2426" s="18"/>
      <c r="M2426" s="19"/>
      <c r="N2426" s="20"/>
      <c r="P2426" s="40"/>
    </row>
    <row r="2427" spans="2:16" s="40" customFormat="1" ht="38.25" customHeight="1" thickBot="1" x14ac:dyDescent="0.45">
      <c r="B2427" s="124"/>
      <c r="C2427" s="121" t="s">
        <v>682</v>
      </c>
      <c r="D2427" s="32"/>
      <c r="E2427" s="33"/>
      <c r="F2427" s="33"/>
      <c r="G2427" s="33"/>
      <c r="H2427" s="33"/>
      <c r="I2427" s="33"/>
      <c r="J2427" s="34"/>
      <c r="K2427" s="35"/>
      <c r="L2427" s="36" t="s">
        <v>34</v>
      </c>
      <c r="M2427" s="37">
        <f>SUM(M2389:M2418)</f>
        <v>0</v>
      </c>
      <c r="N2427" s="38"/>
      <c r="O2427" s="39"/>
      <c r="P2427" s="39"/>
    </row>
    <row r="2428" spans="2:16" s="40" customFormat="1" ht="24" customHeight="1" thickTop="1" x14ac:dyDescent="0.4">
      <c r="B2428" s="125"/>
      <c r="C2428" s="95"/>
      <c r="D2428" s="43"/>
      <c r="E2428" s="44"/>
      <c r="F2428" s="44"/>
      <c r="G2428" s="44"/>
      <c r="H2428" s="44"/>
      <c r="I2428" s="44"/>
      <c r="J2428" s="45" t="s">
        <v>35</v>
      </c>
      <c r="K2428" s="35"/>
      <c r="L2428" s="46"/>
      <c r="M2428" s="47"/>
      <c r="N2428" s="48"/>
      <c r="O2428" s="39"/>
      <c r="P2428" s="39"/>
    </row>
    <row r="2429" spans="2:16" s="39" customFormat="1" ht="17.25" customHeight="1" x14ac:dyDescent="0.35">
      <c r="B2429" s="126"/>
      <c r="C2429" s="50" t="s">
        <v>1043</v>
      </c>
      <c r="D2429" s="51"/>
      <c r="E2429" s="40"/>
      <c r="F2429" s="40"/>
      <c r="G2429" s="40"/>
      <c r="H2429" s="40"/>
      <c r="I2429" s="40"/>
      <c r="J2429" s="52"/>
      <c r="K2429" s="50"/>
      <c r="L2429" s="53"/>
      <c r="M2429" s="53"/>
      <c r="N2429" s="48"/>
    </row>
    <row r="2430" spans="2:16" s="39" customFormat="1" ht="17.25" customHeight="1" x14ac:dyDescent="0.35">
      <c r="B2430" s="54"/>
      <c r="C2430" s="50" t="s">
        <v>749</v>
      </c>
      <c r="D2430" s="55"/>
      <c r="J2430" s="56"/>
      <c r="K2430" s="50"/>
      <c r="L2430" s="53"/>
      <c r="M2430" s="57"/>
    </row>
    <row r="2431" spans="2:16" s="39" customFormat="1" ht="17.25" customHeight="1" x14ac:dyDescent="0.4">
      <c r="B2431" s="54"/>
      <c r="C2431" s="50" t="s">
        <v>764</v>
      </c>
      <c r="D2431" s="55"/>
      <c r="J2431" s="52"/>
      <c r="K2431" s="58"/>
      <c r="L2431" s="59"/>
      <c r="M2431" s="57"/>
      <c r="N2431" s="48"/>
    </row>
    <row r="2432" spans="2:16" s="39" customFormat="1" ht="17.25" customHeight="1" x14ac:dyDescent="0.35">
      <c r="B2432" s="54"/>
      <c r="C2432" s="50" t="s">
        <v>1103</v>
      </c>
      <c r="D2432" s="55"/>
      <c r="J2432" s="60" t="s">
        <v>39</v>
      </c>
      <c r="K2432" s="50"/>
      <c r="L2432" s="53"/>
      <c r="M2432" s="57"/>
      <c r="N2432" s="48"/>
    </row>
    <row r="2433" spans="2:14" x14ac:dyDescent="0.35">
      <c r="B2433" s="54"/>
      <c r="C2433" s="61" t="s">
        <v>1046</v>
      </c>
      <c r="D2433" s="55"/>
      <c r="E2433" s="39"/>
      <c r="F2433" s="39"/>
      <c r="G2433" s="39"/>
      <c r="H2433" s="39"/>
      <c r="I2433" s="39"/>
      <c r="J2433" s="56" t="s">
        <v>41</v>
      </c>
      <c r="K2433" s="50"/>
      <c r="L2433" s="53"/>
      <c r="M2433" s="57"/>
      <c r="N2433" s="48"/>
    </row>
    <row r="2434" spans="2:14" ht="21.75" customHeight="1" x14ac:dyDescent="0.4">
      <c r="K2434" s="6" t="s">
        <v>0</v>
      </c>
      <c r="N2434" s="5"/>
    </row>
    <row r="2435" spans="2:14" ht="18" x14ac:dyDescent="0.4">
      <c r="K2435" s="6" t="s">
        <v>1157</v>
      </c>
      <c r="N2435" s="5"/>
    </row>
    <row r="2436" spans="2:14" ht="18" customHeight="1" x14ac:dyDescent="0.4">
      <c r="K2436" s="6" t="str">
        <f>+K2373</f>
        <v>DLAMVUZO HIGH SCHOOL</v>
      </c>
      <c r="N2436" s="5"/>
    </row>
    <row r="2437" spans="2:14" ht="18" x14ac:dyDescent="0.4">
      <c r="B2437" s="8"/>
      <c r="C2437" s="9"/>
      <c r="D2437" s="10"/>
      <c r="E2437" s="11"/>
      <c r="F2437" s="11"/>
      <c r="G2437" s="11"/>
      <c r="H2437" s="11"/>
      <c r="I2437" s="11"/>
      <c r="J2437" s="12"/>
      <c r="K2437" s="12"/>
      <c r="L2437" s="11"/>
      <c r="M2437" s="11"/>
      <c r="N2437" s="5"/>
    </row>
    <row r="2438" spans="2:14" ht="18" x14ac:dyDescent="0.4">
      <c r="B2438" s="8" t="s">
        <v>2</v>
      </c>
      <c r="C2438" s="7"/>
      <c r="D2438" s="10" t="s">
        <v>3</v>
      </c>
      <c r="E2438" s="11" t="s">
        <v>4</v>
      </c>
      <c r="F2438" s="11" t="s">
        <v>4</v>
      </c>
      <c r="G2438" s="11" t="s">
        <v>4</v>
      </c>
      <c r="H2438" s="11" t="s">
        <v>4</v>
      </c>
      <c r="I2438" s="11" t="s">
        <v>4</v>
      </c>
      <c r="J2438" s="12"/>
      <c r="K2438" s="8" t="s">
        <v>5</v>
      </c>
      <c r="L2438" s="13" t="s">
        <v>6</v>
      </c>
      <c r="M2438" s="13" t="s">
        <v>7</v>
      </c>
      <c r="N2438" s="5"/>
    </row>
    <row r="2439" spans="2:14" ht="18" x14ac:dyDescent="0.4">
      <c r="B2439" s="14"/>
      <c r="C2439" s="24" t="s">
        <v>766</v>
      </c>
      <c r="D2439" s="16"/>
      <c r="J2439" s="17"/>
      <c r="K2439" s="119"/>
      <c r="L2439" s="18"/>
      <c r="M2439" s="19"/>
    </row>
    <row r="2440" spans="2:14" ht="18" x14ac:dyDescent="0.4">
      <c r="B2440" s="14"/>
      <c r="C2440" s="24"/>
      <c r="D2440" s="16"/>
      <c r="J2440" s="17"/>
      <c r="K2440" s="119"/>
      <c r="L2440" s="18"/>
      <c r="M2440" s="19"/>
    </row>
    <row r="2441" spans="2:14" ht="18" x14ac:dyDescent="0.4">
      <c r="B2441" s="14"/>
      <c r="C2441" s="24" t="s">
        <v>767</v>
      </c>
      <c r="D2441" s="16"/>
      <c r="J2441" s="17"/>
      <c r="K2441" s="119"/>
      <c r="L2441" s="18"/>
      <c r="M2441" s="19"/>
    </row>
    <row r="2442" spans="2:14" x14ac:dyDescent="0.35">
      <c r="B2442" s="14"/>
      <c r="C2442" s="25"/>
      <c r="D2442" s="16"/>
      <c r="J2442" s="17"/>
      <c r="K2442" s="119"/>
      <c r="L2442" s="18"/>
      <c r="M2442" s="19"/>
    </row>
    <row r="2443" spans="2:14" ht="52.5" x14ac:dyDescent="0.35">
      <c r="B2443" s="120">
        <v>8</v>
      </c>
      <c r="C2443" s="25" t="s">
        <v>768</v>
      </c>
      <c r="D2443" s="16" t="s">
        <v>693</v>
      </c>
      <c r="E2443" s="4">
        <v>8</v>
      </c>
      <c r="F2443" s="4">
        <v>4</v>
      </c>
      <c r="I2443" s="4">
        <v>6</v>
      </c>
      <c r="J2443" s="17">
        <f t="shared" ref="J2443:J2603" si="12">+I2443*2</f>
        <v>12</v>
      </c>
      <c r="K2443" s="119">
        <v>30</v>
      </c>
      <c r="L2443" s="18"/>
      <c r="M2443" s="19">
        <f>+L2443*K2443</f>
        <v>0</v>
      </c>
    </row>
    <row r="2444" spans="2:14" x14ac:dyDescent="0.35">
      <c r="B2444" s="120"/>
      <c r="C2444" s="25"/>
      <c r="D2444" s="16"/>
      <c r="J2444" s="17"/>
      <c r="K2444" s="119"/>
      <c r="L2444" s="18"/>
      <c r="M2444" s="19"/>
    </row>
    <row r="2445" spans="2:14" ht="23.25" customHeight="1" x14ac:dyDescent="0.4">
      <c r="B2445" s="120"/>
      <c r="C2445" s="24" t="s">
        <v>769</v>
      </c>
      <c r="D2445" s="16"/>
      <c r="J2445" s="17"/>
      <c r="K2445" s="119"/>
      <c r="L2445" s="18"/>
      <c r="M2445" s="19"/>
    </row>
    <row r="2446" spans="2:14" ht="18" x14ac:dyDescent="0.4">
      <c r="B2446" s="120"/>
      <c r="C2446" s="24"/>
      <c r="D2446" s="16"/>
      <c r="J2446" s="17"/>
      <c r="K2446" s="119"/>
      <c r="L2446" s="18"/>
      <c r="M2446" s="19"/>
    </row>
    <row r="2447" spans="2:14" ht="36" x14ac:dyDescent="0.4">
      <c r="B2447" s="120"/>
      <c r="C2447" s="24" t="s">
        <v>770</v>
      </c>
      <c r="D2447" s="16"/>
      <c r="J2447" s="17"/>
      <c r="K2447" s="119"/>
      <c r="L2447" s="18"/>
      <c r="M2447" s="19"/>
    </row>
    <row r="2448" spans="2:14" x14ac:dyDescent="0.35">
      <c r="B2448" s="120"/>
      <c r="C2448" s="25"/>
      <c r="D2448" s="16"/>
      <c r="J2448" s="17"/>
      <c r="K2448" s="119"/>
      <c r="L2448" s="18"/>
      <c r="M2448" s="19"/>
    </row>
    <row r="2449" spans="2:13" x14ac:dyDescent="0.35">
      <c r="B2449" s="120">
        <v>9</v>
      </c>
      <c r="C2449" s="25" t="s">
        <v>771</v>
      </c>
      <c r="D2449" s="16" t="s">
        <v>693</v>
      </c>
      <c r="E2449" s="4">
        <v>1</v>
      </c>
      <c r="F2449" s="4">
        <v>3</v>
      </c>
      <c r="I2449" s="4">
        <v>2</v>
      </c>
      <c r="J2449" s="17">
        <f t="shared" si="12"/>
        <v>4</v>
      </c>
      <c r="K2449" s="119">
        <v>15</v>
      </c>
      <c r="L2449" s="18"/>
      <c r="M2449" s="19">
        <f>+L2449*K2449</f>
        <v>0</v>
      </c>
    </row>
    <row r="2450" spans="2:13" x14ac:dyDescent="0.35">
      <c r="B2450" s="120"/>
      <c r="C2450" s="25"/>
      <c r="D2450" s="16"/>
      <c r="J2450" s="17"/>
      <c r="K2450" s="119"/>
      <c r="L2450" s="18"/>
      <c r="M2450" s="19"/>
    </row>
    <row r="2451" spans="2:13" x14ac:dyDescent="0.35">
      <c r="B2451" s="14"/>
      <c r="C2451" s="25"/>
      <c r="D2451" s="16"/>
      <c r="J2451" s="17"/>
      <c r="K2451" s="119"/>
      <c r="L2451" s="18"/>
      <c r="M2451" s="19"/>
    </row>
    <row r="2452" spans="2:13" x14ac:dyDescent="0.35">
      <c r="B2452" s="14"/>
      <c r="C2452" s="25"/>
      <c r="D2452" s="16"/>
      <c r="J2452" s="17"/>
      <c r="K2452" s="119"/>
      <c r="L2452" s="18"/>
      <c r="M2452" s="19"/>
    </row>
    <row r="2453" spans="2:13" x14ac:dyDescent="0.35">
      <c r="B2453" s="14"/>
      <c r="C2453" s="25"/>
      <c r="D2453" s="16"/>
      <c r="J2453" s="17"/>
      <c r="K2453" s="119"/>
      <c r="L2453" s="18"/>
      <c r="M2453" s="19"/>
    </row>
    <row r="2454" spans="2:13" x14ac:dyDescent="0.35">
      <c r="B2454" s="14"/>
      <c r="C2454" s="25"/>
      <c r="D2454" s="16"/>
      <c r="J2454" s="17"/>
      <c r="K2454" s="119"/>
      <c r="L2454" s="18"/>
      <c r="M2454" s="19"/>
    </row>
    <row r="2455" spans="2:13" x14ac:dyDescent="0.35">
      <c r="B2455" s="14"/>
      <c r="C2455" s="25"/>
      <c r="D2455" s="16"/>
      <c r="J2455" s="17"/>
      <c r="K2455" s="119"/>
      <c r="L2455" s="18"/>
      <c r="M2455" s="19"/>
    </row>
    <row r="2456" spans="2:13" x14ac:dyDescent="0.35">
      <c r="B2456" s="14"/>
      <c r="C2456" s="25"/>
      <c r="D2456" s="16"/>
      <c r="J2456" s="17"/>
      <c r="K2456" s="119"/>
      <c r="L2456" s="18"/>
      <c r="M2456" s="19"/>
    </row>
    <row r="2457" spans="2:13" x14ac:dyDescent="0.35">
      <c r="B2457" s="14"/>
      <c r="C2457" s="25"/>
      <c r="D2457" s="16"/>
      <c r="J2457" s="17"/>
      <c r="K2457" s="119"/>
      <c r="L2457" s="18"/>
      <c r="M2457" s="19"/>
    </row>
    <row r="2458" spans="2:13" x14ac:dyDescent="0.35">
      <c r="B2458" s="14"/>
      <c r="C2458" s="25"/>
      <c r="D2458" s="16"/>
      <c r="J2458" s="17"/>
      <c r="K2458" s="119"/>
      <c r="L2458" s="18"/>
      <c r="M2458" s="19"/>
    </row>
    <row r="2459" spans="2:13" x14ac:dyDescent="0.35">
      <c r="B2459" s="14"/>
      <c r="C2459" s="25"/>
      <c r="D2459" s="16"/>
      <c r="J2459" s="17"/>
      <c r="K2459" s="119"/>
      <c r="L2459" s="18"/>
      <c r="M2459" s="19"/>
    </row>
    <row r="2460" spans="2:13" x14ac:dyDescent="0.35">
      <c r="B2460" s="14"/>
      <c r="C2460" s="25"/>
      <c r="D2460" s="16"/>
      <c r="J2460" s="17"/>
      <c r="K2460" s="119"/>
      <c r="L2460" s="18"/>
      <c r="M2460" s="19"/>
    </row>
    <row r="2461" spans="2:13" x14ac:dyDescent="0.35">
      <c r="B2461" s="14"/>
      <c r="C2461" s="25"/>
      <c r="D2461" s="16"/>
      <c r="J2461" s="17"/>
      <c r="K2461" s="119"/>
      <c r="L2461" s="18"/>
      <c r="M2461" s="19"/>
    </row>
    <row r="2462" spans="2:13" x14ac:dyDescent="0.35">
      <c r="B2462" s="14"/>
      <c r="C2462" s="25"/>
      <c r="D2462" s="16"/>
      <c r="J2462" s="17"/>
      <c r="K2462" s="119"/>
      <c r="L2462" s="18"/>
      <c r="M2462" s="19"/>
    </row>
    <row r="2463" spans="2:13" x14ac:dyDescent="0.35">
      <c r="B2463" s="14"/>
      <c r="C2463" s="25"/>
      <c r="D2463" s="16"/>
      <c r="J2463" s="17"/>
      <c r="K2463" s="119"/>
      <c r="L2463" s="18"/>
      <c r="M2463" s="19"/>
    </row>
    <row r="2464" spans="2:13" x14ac:dyDescent="0.35">
      <c r="B2464" s="14"/>
      <c r="C2464" s="25"/>
      <c r="D2464" s="16"/>
      <c r="J2464" s="17"/>
      <c r="K2464" s="119"/>
      <c r="L2464" s="18"/>
      <c r="M2464" s="19"/>
    </row>
    <row r="2465" spans="2:13" x14ac:dyDescent="0.35">
      <c r="B2465" s="14"/>
      <c r="C2465" s="25"/>
      <c r="D2465" s="16"/>
      <c r="J2465" s="17"/>
      <c r="K2465" s="119"/>
      <c r="L2465" s="18"/>
      <c r="M2465" s="19"/>
    </row>
    <row r="2466" spans="2:13" x14ac:dyDescent="0.35">
      <c r="B2466" s="14"/>
      <c r="C2466" s="25"/>
      <c r="D2466" s="16"/>
      <c r="J2466" s="17"/>
      <c r="K2466" s="119"/>
      <c r="L2466" s="18"/>
      <c r="M2466" s="19"/>
    </row>
    <row r="2467" spans="2:13" x14ac:dyDescent="0.35">
      <c r="B2467" s="14"/>
      <c r="C2467" s="25"/>
      <c r="D2467" s="16"/>
      <c r="J2467" s="17"/>
      <c r="K2467" s="119"/>
      <c r="L2467" s="18"/>
      <c r="M2467" s="19"/>
    </row>
    <row r="2468" spans="2:13" x14ac:dyDescent="0.35">
      <c r="B2468" s="14"/>
      <c r="C2468" s="25"/>
      <c r="D2468" s="16"/>
      <c r="J2468" s="17"/>
      <c r="K2468" s="119"/>
      <c r="L2468" s="18"/>
      <c r="M2468" s="19"/>
    </row>
    <row r="2469" spans="2:13" x14ac:dyDescent="0.35">
      <c r="B2469" s="14"/>
      <c r="C2469" s="25"/>
      <c r="D2469" s="16"/>
      <c r="J2469" s="17"/>
      <c r="K2469" s="119"/>
      <c r="L2469" s="18"/>
      <c r="M2469" s="19"/>
    </row>
    <row r="2470" spans="2:13" x14ac:dyDescent="0.35">
      <c r="B2470" s="14"/>
      <c r="C2470" s="25"/>
      <c r="D2470" s="16"/>
      <c r="J2470" s="17"/>
      <c r="K2470" s="119"/>
      <c r="L2470" s="18"/>
      <c r="M2470" s="19"/>
    </row>
    <row r="2471" spans="2:13" x14ac:dyDescent="0.35">
      <c r="B2471" s="14"/>
      <c r="C2471" s="25"/>
      <c r="D2471" s="16"/>
      <c r="J2471" s="17"/>
      <c r="K2471" s="119"/>
      <c r="L2471" s="18"/>
      <c r="M2471" s="19"/>
    </row>
    <row r="2472" spans="2:13" x14ac:dyDescent="0.35">
      <c r="B2472" s="14"/>
      <c r="C2472" s="25"/>
      <c r="D2472" s="16"/>
      <c r="J2472" s="17"/>
      <c r="K2472" s="119"/>
      <c r="L2472" s="18"/>
      <c r="M2472" s="19"/>
    </row>
    <row r="2473" spans="2:13" x14ac:dyDescent="0.35">
      <c r="B2473" s="14"/>
      <c r="C2473" s="25"/>
      <c r="D2473" s="16"/>
      <c r="J2473" s="17"/>
      <c r="K2473" s="119"/>
      <c r="L2473" s="18"/>
      <c r="M2473" s="19"/>
    </row>
    <row r="2474" spans="2:13" x14ac:dyDescent="0.35">
      <c r="B2474" s="14"/>
      <c r="C2474" s="25"/>
      <c r="D2474" s="16"/>
      <c r="J2474" s="17"/>
      <c r="K2474" s="119"/>
      <c r="L2474" s="18"/>
      <c r="M2474" s="19"/>
    </row>
    <row r="2475" spans="2:13" x14ac:dyDescent="0.35">
      <c r="B2475" s="14"/>
      <c r="C2475" s="25"/>
      <c r="D2475" s="16"/>
      <c r="J2475" s="17"/>
      <c r="K2475" s="119"/>
      <c r="L2475" s="18"/>
      <c r="M2475" s="19"/>
    </row>
    <row r="2476" spans="2:13" x14ac:dyDescent="0.35">
      <c r="B2476" s="14"/>
      <c r="C2476" s="25"/>
      <c r="D2476" s="16"/>
      <c r="J2476" s="17"/>
      <c r="K2476" s="119"/>
      <c r="L2476" s="18"/>
      <c r="M2476" s="19"/>
    </row>
    <row r="2477" spans="2:13" x14ac:dyDescent="0.35">
      <c r="B2477" s="14"/>
      <c r="C2477" s="25"/>
      <c r="D2477" s="16"/>
      <c r="J2477" s="17"/>
      <c r="K2477" s="119"/>
      <c r="L2477" s="18"/>
      <c r="M2477" s="19"/>
    </row>
    <row r="2478" spans="2:13" x14ac:dyDescent="0.35">
      <c r="B2478" s="14"/>
      <c r="C2478" s="25"/>
      <c r="D2478" s="16"/>
      <c r="J2478" s="17"/>
      <c r="K2478" s="119"/>
      <c r="L2478" s="18"/>
      <c r="M2478" s="19"/>
    </row>
    <row r="2479" spans="2:13" x14ac:dyDescent="0.35">
      <c r="B2479" s="14"/>
      <c r="C2479" s="25"/>
      <c r="D2479" s="16"/>
      <c r="J2479" s="17"/>
      <c r="K2479" s="119"/>
      <c r="L2479" s="18"/>
      <c r="M2479" s="19"/>
    </row>
    <row r="2480" spans="2:13" x14ac:dyDescent="0.35">
      <c r="B2480" s="14"/>
      <c r="C2480" s="25"/>
      <c r="D2480" s="16"/>
      <c r="J2480" s="17"/>
      <c r="K2480" s="119"/>
      <c r="L2480" s="18"/>
      <c r="M2480" s="19"/>
    </row>
    <row r="2481" spans="2:13" x14ac:dyDescent="0.35">
      <c r="B2481" s="14"/>
      <c r="C2481" s="25"/>
      <c r="D2481" s="16"/>
      <c r="J2481" s="17"/>
      <c r="K2481" s="119"/>
      <c r="L2481" s="18"/>
      <c r="M2481" s="19"/>
    </row>
    <row r="2482" spans="2:13" x14ac:dyDescent="0.35">
      <c r="B2482" s="14"/>
      <c r="C2482" s="25"/>
      <c r="D2482" s="16"/>
      <c r="J2482" s="17"/>
      <c r="K2482" s="119"/>
      <c r="L2482" s="18"/>
      <c r="M2482" s="19"/>
    </row>
    <row r="2483" spans="2:13" x14ac:dyDescent="0.35">
      <c r="B2483" s="14"/>
      <c r="C2483" s="25"/>
      <c r="D2483" s="16"/>
      <c r="J2483" s="17"/>
      <c r="K2483" s="119"/>
      <c r="L2483" s="18"/>
      <c r="M2483" s="19"/>
    </row>
    <row r="2484" spans="2:13" x14ac:dyDescent="0.35">
      <c r="B2484" s="14"/>
      <c r="C2484" s="25"/>
      <c r="D2484" s="16"/>
      <c r="J2484" s="17"/>
      <c r="K2484" s="119"/>
      <c r="L2484" s="18"/>
      <c r="M2484" s="19"/>
    </row>
    <row r="2485" spans="2:13" x14ac:dyDescent="0.35">
      <c r="B2485" s="14"/>
      <c r="C2485" s="25"/>
      <c r="D2485" s="16"/>
      <c r="J2485" s="17"/>
      <c r="K2485" s="119"/>
      <c r="L2485" s="18"/>
      <c r="M2485" s="19"/>
    </row>
    <row r="2486" spans="2:13" x14ac:dyDescent="0.35">
      <c r="B2486" s="14"/>
      <c r="C2486" s="25"/>
      <c r="D2486" s="16"/>
      <c r="J2486" s="17"/>
      <c r="K2486" s="119"/>
      <c r="L2486" s="18"/>
      <c r="M2486" s="19"/>
    </row>
    <row r="2487" spans="2:13" x14ac:dyDescent="0.35">
      <c r="B2487" s="14"/>
      <c r="C2487" s="25"/>
      <c r="D2487" s="16"/>
      <c r="J2487" s="17"/>
      <c r="K2487" s="119"/>
      <c r="L2487" s="18"/>
      <c r="M2487" s="19"/>
    </row>
    <row r="2488" spans="2:13" x14ac:dyDescent="0.35">
      <c r="B2488" s="14"/>
      <c r="C2488" s="25"/>
      <c r="D2488" s="16"/>
      <c r="J2488" s="17"/>
      <c r="K2488" s="119"/>
      <c r="L2488" s="18"/>
      <c r="M2488" s="19"/>
    </row>
    <row r="2489" spans="2:13" x14ac:dyDescent="0.35">
      <c r="B2489" s="14"/>
      <c r="C2489" s="25"/>
      <c r="D2489" s="16"/>
      <c r="J2489" s="17"/>
      <c r="K2489" s="119"/>
      <c r="L2489" s="18"/>
      <c r="M2489" s="19"/>
    </row>
    <row r="2490" spans="2:13" x14ac:dyDescent="0.35">
      <c r="B2490" s="14"/>
      <c r="C2490" s="25"/>
      <c r="D2490" s="16"/>
      <c r="J2490" s="17"/>
      <c r="K2490" s="119"/>
      <c r="L2490" s="18"/>
      <c r="M2490" s="19"/>
    </row>
    <row r="2491" spans="2:13" x14ac:dyDescent="0.35">
      <c r="B2491" s="14"/>
      <c r="C2491" s="25"/>
      <c r="D2491" s="16"/>
      <c r="J2491" s="17"/>
      <c r="K2491" s="119"/>
      <c r="L2491" s="18"/>
      <c r="M2491" s="19"/>
    </row>
    <row r="2492" spans="2:13" x14ac:dyDescent="0.35">
      <c r="B2492" s="14"/>
      <c r="C2492" s="25"/>
      <c r="D2492" s="16"/>
      <c r="J2492" s="17"/>
      <c r="K2492" s="119"/>
      <c r="L2492" s="18"/>
      <c r="M2492" s="19"/>
    </row>
    <row r="2493" spans="2:13" x14ac:dyDescent="0.35">
      <c r="B2493" s="14"/>
      <c r="C2493" s="25"/>
      <c r="D2493" s="16"/>
      <c r="J2493" s="17"/>
      <c r="K2493" s="119"/>
      <c r="L2493" s="18"/>
      <c r="M2493" s="19"/>
    </row>
    <row r="2494" spans="2:13" x14ac:dyDescent="0.35">
      <c r="B2494" s="14"/>
      <c r="C2494" s="25"/>
      <c r="D2494" s="16"/>
      <c r="J2494" s="17"/>
      <c r="K2494" s="119"/>
      <c r="L2494" s="18"/>
      <c r="M2494" s="19"/>
    </row>
    <row r="2495" spans="2:13" x14ac:dyDescent="0.35">
      <c r="B2495" s="14"/>
      <c r="C2495" s="25"/>
      <c r="D2495" s="16"/>
      <c r="J2495" s="17"/>
      <c r="K2495" s="119"/>
      <c r="L2495" s="18"/>
      <c r="M2495" s="19"/>
    </row>
    <row r="2496" spans="2:13" x14ac:dyDescent="0.35">
      <c r="B2496" s="14"/>
      <c r="C2496" s="25"/>
      <c r="D2496" s="16"/>
      <c r="J2496" s="17"/>
      <c r="K2496" s="119"/>
      <c r="L2496" s="18"/>
      <c r="M2496" s="19"/>
    </row>
    <row r="2497" spans="2:22" x14ac:dyDescent="0.35">
      <c r="B2497" s="14"/>
      <c r="C2497" s="25"/>
      <c r="D2497" s="16"/>
      <c r="J2497" s="17"/>
      <c r="K2497" s="119"/>
      <c r="L2497" s="18"/>
      <c r="M2497" s="19"/>
    </row>
    <row r="2498" spans="2:22" s="7" customFormat="1" ht="36.75" customHeight="1" thickBot="1" x14ac:dyDescent="0.45">
      <c r="B2498" s="30"/>
      <c r="C2498" s="106" t="s">
        <v>682</v>
      </c>
      <c r="D2498" s="32"/>
      <c r="E2498" s="39"/>
      <c r="F2498" s="39"/>
      <c r="G2498" s="39"/>
      <c r="H2498" s="39"/>
      <c r="I2498" s="39"/>
      <c r="J2498" s="56"/>
      <c r="K2498" s="100"/>
      <c r="L2498" s="59" t="s">
        <v>34</v>
      </c>
      <c r="M2498" s="107">
        <f>SUM(M2443:M2453)</f>
        <v>0</v>
      </c>
      <c r="N2498" s="108"/>
      <c r="O2498" s="5"/>
      <c r="P2498" s="5"/>
      <c r="Q2498" s="5"/>
      <c r="R2498" s="5"/>
      <c r="S2498" s="5"/>
      <c r="T2498" s="5"/>
      <c r="U2498" s="5"/>
      <c r="V2498" s="5"/>
    </row>
    <row r="2499" spans="2:22" ht="18" thickTop="1" x14ac:dyDescent="0.35">
      <c r="B2499" s="30"/>
      <c r="C2499" s="99"/>
      <c r="D2499" s="32"/>
      <c r="E2499" s="39"/>
      <c r="F2499" s="39"/>
      <c r="G2499" s="39"/>
      <c r="H2499" s="39"/>
      <c r="I2499" s="39"/>
      <c r="J2499" s="56"/>
      <c r="K2499" s="100"/>
      <c r="L2499" s="53"/>
      <c r="M2499" s="104"/>
      <c r="N2499" s="48"/>
    </row>
    <row r="2500" spans="2:22" s="7" customFormat="1" x14ac:dyDescent="0.35">
      <c r="B2500" s="14"/>
      <c r="C2500" s="25"/>
      <c r="D2500" s="16"/>
      <c r="E2500" s="110"/>
      <c r="F2500" s="4"/>
      <c r="G2500" s="4"/>
      <c r="H2500" s="4"/>
      <c r="I2500" s="4"/>
      <c r="J2500" s="17"/>
      <c r="K2500" s="17"/>
      <c r="M2500" s="111"/>
      <c r="N2500" s="5"/>
      <c r="O2500" s="5"/>
      <c r="P2500" s="5"/>
      <c r="Q2500" s="5"/>
      <c r="R2500" s="5"/>
      <c r="S2500" s="5"/>
      <c r="T2500" s="5"/>
      <c r="U2500" s="5"/>
      <c r="V2500" s="5"/>
    </row>
    <row r="2501" spans="2:22" x14ac:dyDescent="0.35">
      <c r="B2501" s="14"/>
      <c r="C2501" s="25"/>
      <c r="D2501" s="16"/>
      <c r="E2501" s="110"/>
      <c r="J2501" s="17"/>
      <c r="K2501" s="17"/>
      <c r="M2501" s="111"/>
      <c r="N2501" s="5"/>
    </row>
    <row r="2502" spans="2:22" s="7" customFormat="1" x14ac:dyDescent="0.35">
      <c r="B2502" s="1"/>
      <c r="C2502" s="50" t="s">
        <v>1043</v>
      </c>
      <c r="D2502" s="3"/>
      <c r="J2502" s="5"/>
      <c r="K2502" s="5"/>
      <c r="N2502" s="5"/>
      <c r="O2502" s="5"/>
      <c r="P2502" s="5"/>
      <c r="Q2502" s="5"/>
      <c r="R2502" s="5"/>
      <c r="S2502" s="5"/>
      <c r="T2502" s="5"/>
      <c r="U2502" s="5"/>
      <c r="V2502" s="5"/>
    </row>
    <row r="2503" spans="2:22" x14ac:dyDescent="0.35">
      <c r="C2503" s="50" t="s">
        <v>749</v>
      </c>
      <c r="E2503" s="7"/>
      <c r="F2503" s="7"/>
      <c r="G2503" s="7"/>
      <c r="H2503" s="7"/>
      <c r="I2503" s="7"/>
      <c r="N2503" s="5"/>
    </row>
    <row r="2504" spans="2:22" s="7" customFormat="1" x14ac:dyDescent="0.35">
      <c r="B2504" s="1"/>
      <c r="C2504" s="50" t="s">
        <v>764</v>
      </c>
      <c r="D2504" s="3"/>
      <c r="J2504" s="5"/>
      <c r="K2504" s="5"/>
      <c r="N2504" s="5"/>
      <c r="O2504" s="5"/>
      <c r="P2504" s="5"/>
      <c r="Q2504" s="5"/>
      <c r="R2504" s="5"/>
      <c r="S2504" s="5"/>
      <c r="T2504" s="5"/>
      <c r="U2504" s="5"/>
      <c r="V2504" s="5"/>
    </row>
    <row r="2505" spans="2:22" ht="18" x14ac:dyDescent="0.4">
      <c r="B2505" s="112"/>
      <c r="C2505" s="50" t="str">
        <f>+C2432</f>
        <v xml:space="preserve">Dlamvuzo High School </v>
      </c>
      <c r="D2505" s="113"/>
      <c r="E2505" s="72"/>
      <c r="F2505" s="72"/>
      <c r="G2505" s="72"/>
      <c r="H2505" s="72"/>
      <c r="I2505" s="72"/>
      <c r="J2505" s="6"/>
      <c r="K2505" s="6"/>
      <c r="L2505" s="72"/>
      <c r="M2505" s="72"/>
      <c r="N2505" s="5"/>
    </row>
    <row r="2506" spans="2:22" s="7" customFormat="1" ht="18" x14ac:dyDescent="0.4">
      <c r="B2506" s="112"/>
      <c r="C2506" s="114" t="s">
        <v>1048</v>
      </c>
      <c r="D2506" s="113"/>
      <c r="E2506" s="72"/>
      <c r="F2506" s="72"/>
      <c r="G2506" s="72"/>
      <c r="H2506" s="72"/>
      <c r="I2506" s="72"/>
      <c r="J2506" s="6"/>
      <c r="K2506" s="6"/>
      <c r="L2506" s="72"/>
      <c r="M2506" s="72"/>
      <c r="N2506" s="5"/>
      <c r="O2506" s="5"/>
      <c r="P2506" s="5"/>
      <c r="Q2506" s="5"/>
      <c r="R2506" s="5"/>
      <c r="S2506" s="5"/>
      <c r="T2506" s="5"/>
      <c r="U2506" s="5"/>
      <c r="V2506" s="5"/>
    </row>
    <row r="2507" spans="2:22" ht="21.75" customHeight="1" x14ac:dyDescent="0.4">
      <c r="B2507" s="58"/>
      <c r="K2507" s="6" t="s">
        <v>0</v>
      </c>
      <c r="N2507" s="5"/>
    </row>
    <row r="2508" spans="2:22" ht="18" x14ac:dyDescent="0.4">
      <c r="B2508" s="97" t="s">
        <v>773</v>
      </c>
      <c r="K2508" s="6" t="s">
        <v>1157</v>
      </c>
      <c r="N2508" s="5"/>
    </row>
    <row r="2509" spans="2:22" ht="18" customHeight="1" x14ac:dyDescent="0.4">
      <c r="K2509" s="6" t="str">
        <f>+K2436</f>
        <v>DLAMVUZO HIGH SCHOOL</v>
      </c>
      <c r="N2509" s="5"/>
    </row>
    <row r="2510" spans="2:22" ht="18" x14ac:dyDescent="0.4">
      <c r="B2510" s="54"/>
      <c r="C2510" s="58"/>
      <c r="D2510" s="55"/>
      <c r="E2510" s="39"/>
      <c r="F2510" s="39"/>
      <c r="G2510" s="39"/>
      <c r="H2510" s="39"/>
      <c r="I2510" s="39"/>
      <c r="J2510" s="56"/>
      <c r="K2510" s="50"/>
      <c r="L2510" s="53"/>
      <c r="M2510" s="57"/>
      <c r="N2510" s="48"/>
    </row>
    <row r="2511" spans="2:22" ht="18" x14ac:dyDescent="0.35">
      <c r="B2511" s="54"/>
      <c r="C2511" s="97" t="s">
        <v>1051</v>
      </c>
      <c r="D2511" s="55"/>
      <c r="E2511" s="39"/>
      <c r="F2511" s="39"/>
      <c r="G2511" s="39"/>
      <c r="H2511" s="39"/>
      <c r="I2511" s="39"/>
      <c r="J2511" s="56"/>
      <c r="K2511" s="50"/>
      <c r="L2511" s="53"/>
      <c r="M2511" s="57"/>
      <c r="N2511" s="48"/>
    </row>
    <row r="2512" spans="2:22" ht="18" x14ac:dyDescent="0.35">
      <c r="B2512" s="54"/>
      <c r="C2512" s="97"/>
      <c r="D2512" s="55"/>
      <c r="E2512" s="39"/>
      <c r="F2512" s="39"/>
      <c r="G2512" s="39"/>
      <c r="H2512" s="39"/>
      <c r="I2512" s="39"/>
      <c r="J2512" s="56"/>
      <c r="K2512" s="50"/>
      <c r="L2512" s="53"/>
      <c r="M2512" s="57"/>
      <c r="N2512" s="48"/>
    </row>
    <row r="2513" spans="2:14" ht="19.5" customHeight="1" x14ac:dyDescent="0.35">
      <c r="B2513" s="98"/>
      <c r="C2513" s="99"/>
      <c r="D2513" s="100"/>
      <c r="E2513" s="101"/>
      <c r="F2513" s="102" t="s">
        <v>34</v>
      </c>
      <c r="G2513" s="50"/>
      <c r="H2513" s="50"/>
      <c r="I2513" s="50"/>
      <c r="J2513" s="103"/>
      <c r="K2513" s="50"/>
      <c r="L2513" s="53"/>
      <c r="M2513" s="104"/>
      <c r="N2513" s="48"/>
    </row>
    <row r="2514" spans="2:14" x14ac:dyDescent="0.35">
      <c r="B2514" s="98"/>
      <c r="C2514" s="99" t="s">
        <v>1049</v>
      </c>
      <c r="D2514" s="100"/>
      <c r="E2514" s="101"/>
      <c r="F2514" s="102"/>
      <c r="G2514" s="50"/>
      <c r="H2514" s="50"/>
      <c r="I2514" s="50"/>
      <c r="J2514" s="103"/>
      <c r="K2514" s="50"/>
      <c r="L2514" s="53" t="s">
        <v>34</v>
      </c>
      <c r="M2514" s="104">
        <f>+M2427</f>
        <v>0</v>
      </c>
      <c r="N2514" s="48"/>
    </row>
    <row r="2515" spans="2:14" x14ac:dyDescent="0.35">
      <c r="B2515" s="98"/>
      <c r="C2515" s="99"/>
      <c r="D2515" s="100"/>
      <c r="E2515" s="101"/>
      <c r="F2515" s="102" t="s">
        <v>34</v>
      </c>
      <c r="G2515" s="50"/>
      <c r="H2515" s="50"/>
      <c r="I2515" s="50"/>
      <c r="J2515" s="103"/>
      <c r="K2515" s="50"/>
      <c r="L2515" s="53"/>
      <c r="M2515" s="104"/>
      <c r="N2515" s="48"/>
    </row>
    <row r="2516" spans="2:14" x14ac:dyDescent="0.35">
      <c r="B2516" s="98"/>
      <c r="C2516" s="99" t="s">
        <v>1050</v>
      </c>
      <c r="D2516" s="100"/>
      <c r="E2516" s="101"/>
      <c r="F2516" s="102"/>
      <c r="G2516" s="50"/>
      <c r="H2516" s="50"/>
      <c r="I2516" s="50"/>
      <c r="J2516" s="103"/>
      <c r="K2516" s="50"/>
      <c r="L2516" s="53" t="s">
        <v>34</v>
      </c>
      <c r="M2516" s="104">
        <f>+M2498</f>
        <v>0</v>
      </c>
      <c r="N2516" s="48"/>
    </row>
    <row r="2517" spans="2:14" x14ac:dyDescent="0.35">
      <c r="B2517" s="98"/>
      <c r="C2517" s="99"/>
      <c r="D2517" s="100"/>
      <c r="E2517" s="101"/>
      <c r="F2517" s="102"/>
      <c r="G2517" s="50"/>
      <c r="H2517" s="50"/>
      <c r="I2517" s="50"/>
      <c r="J2517" s="103"/>
      <c r="K2517" s="50"/>
      <c r="L2517" s="53"/>
      <c r="M2517" s="104"/>
      <c r="N2517" s="48"/>
    </row>
    <row r="2518" spans="2:14" x14ac:dyDescent="0.35">
      <c r="B2518" s="98"/>
      <c r="C2518" s="99"/>
      <c r="D2518" s="105"/>
      <c r="E2518" s="50"/>
      <c r="F2518" s="50"/>
      <c r="G2518" s="50"/>
      <c r="H2518" s="50"/>
      <c r="I2518" s="50"/>
      <c r="J2518" s="103"/>
      <c r="K2518" s="50"/>
      <c r="L2518" s="53"/>
      <c r="M2518" s="104"/>
      <c r="N2518" s="48"/>
    </row>
    <row r="2519" spans="2:14" x14ac:dyDescent="0.35">
      <c r="B2519" s="98"/>
      <c r="C2519" s="99"/>
      <c r="D2519" s="105"/>
      <c r="E2519" s="50"/>
      <c r="F2519" s="50"/>
      <c r="G2519" s="50"/>
      <c r="H2519" s="50"/>
      <c r="I2519" s="50"/>
      <c r="J2519" s="103"/>
      <c r="K2519" s="50"/>
      <c r="L2519" s="53"/>
      <c r="M2519" s="104"/>
      <c r="N2519" s="48"/>
    </row>
    <row r="2520" spans="2:14" x14ac:dyDescent="0.35">
      <c r="B2520" s="98"/>
      <c r="C2520" s="99"/>
      <c r="D2520" s="105"/>
      <c r="E2520" s="50"/>
      <c r="F2520" s="50"/>
      <c r="G2520" s="50"/>
      <c r="H2520" s="50"/>
      <c r="I2520" s="50"/>
      <c r="J2520" s="103"/>
      <c r="K2520" s="50"/>
      <c r="L2520" s="53"/>
      <c r="M2520" s="104"/>
      <c r="N2520" s="48"/>
    </row>
    <row r="2521" spans="2:14" x14ac:dyDescent="0.35">
      <c r="B2521" s="98"/>
      <c r="C2521" s="99"/>
      <c r="D2521" s="32"/>
      <c r="E2521" s="39"/>
      <c r="F2521" s="39"/>
      <c r="G2521" s="39"/>
      <c r="H2521" s="39"/>
      <c r="I2521" s="39"/>
      <c r="J2521" s="56"/>
      <c r="K2521" s="50"/>
      <c r="L2521" s="53"/>
      <c r="M2521" s="104"/>
      <c r="N2521" s="48"/>
    </row>
    <row r="2522" spans="2:14" x14ac:dyDescent="0.35">
      <c r="B2522" s="98"/>
      <c r="C2522" s="99"/>
      <c r="D2522" s="32"/>
      <c r="E2522" s="39"/>
      <c r="F2522" s="39"/>
      <c r="G2522" s="39"/>
      <c r="H2522" s="39"/>
      <c r="I2522" s="39"/>
      <c r="J2522" s="56"/>
      <c r="K2522" s="50"/>
      <c r="L2522" s="53"/>
      <c r="M2522" s="104"/>
      <c r="N2522" s="48"/>
    </row>
    <row r="2523" spans="2:14" x14ac:dyDescent="0.35">
      <c r="B2523" s="98"/>
      <c r="C2523" s="99"/>
      <c r="D2523" s="32"/>
      <c r="E2523" s="39"/>
      <c r="F2523" s="39"/>
      <c r="G2523" s="39"/>
      <c r="H2523" s="39"/>
      <c r="I2523" s="39"/>
      <c r="J2523" s="56"/>
      <c r="K2523" s="50"/>
      <c r="L2523" s="53"/>
      <c r="M2523" s="104"/>
      <c r="N2523" s="48"/>
    </row>
    <row r="2524" spans="2:14" x14ac:dyDescent="0.35">
      <c r="B2524" s="98"/>
      <c r="C2524" s="99"/>
      <c r="D2524" s="32"/>
      <c r="E2524" s="39"/>
      <c r="F2524" s="39"/>
      <c r="G2524" s="39"/>
      <c r="H2524" s="39"/>
      <c r="I2524" s="39"/>
      <c r="J2524" s="56"/>
      <c r="K2524" s="50"/>
      <c r="L2524" s="53"/>
      <c r="M2524" s="104"/>
      <c r="N2524" s="48"/>
    </row>
    <row r="2525" spans="2:14" x14ac:dyDescent="0.35">
      <c r="B2525" s="98"/>
      <c r="C2525" s="99"/>
      <c r="D2525" s="32"/>
      <c r="E2525" s="39"/>
      <c r="F2525" s="39"/>
      <c r="G2525" s="39"/>
      <c r="H2525" s="39"/>
      <c r="I2525" s="39"/>
      <c r="J2525" s="56"/>
      <c r="K2525" s="50"/>
      <c r="L2525" s="53"/>
      <c r="M2525" s="104"/>
      <c r="N2525" s="48"/>
    </row>
    <row r="2526" spans="2:14" x14ac:dyDescent="0.35">
      <c r="B2526" s="98"/>
      <c r="C2526" s="99"/>
      <c r="D2526" s="32"/>
      <c r="E2526" s="39"/>
      <c r="F2526" s="39"/>
      <c r="G2526" s="39"/>
      <c r="H2526" s="39"/>
      <c r="I2526" s="39"/>
      <c r="J2526" s="56"/>
      <c r="K2526" s="50"/>
      <c r="L2526" s="53"/>
      <c r="M2526" s="104"/>
      <c r="N2526" s="48"/>
    </row>
    <row r="2527" spans="2:14" ht="63.75" customHeight="1" x14ac:dyDescent="0.35">
      <c r="B2527" s="98"/>
      <c r="C2527" s="99"/>
      <c r="D2527" s="32"/>
      <c r="E2527" s="39"/>
      <c r="F2527" s="39"/>
      <c r="G2527" s="39"/>
      <c r="H2527" s="39"/>
      <c r="I2527" s="39"/>
      <c r="J2527" s="56"/>
      <c r="K2527" s="50"/>
      <c r="L2527" s="53"/>
      <c r="M2527" s="104"/>
      <c r="N2527" s="48"/>
    </row>
    <row r="2528" spans="2:14" x14ac:dyDescent="0.35">
      <c r="B2528" s="98"/>
      <c r="C2528" s="99"/>
      <c r="D2528" s="32"/>
      <c r="E2528" s="39"/>
      <c r="F2528" s="39"/>
      <c r="G2528" s="39"/>
      <c r="H2528" s="39"/>
      <c r="I2528" s="39"/>
      <c r="J2528" s="56"/>
      <c r="K2528" s="50"/>
      <c r="L2528" s="53"/>
      <c r="M2528" s="104"/>
      <c r="N2528" s="48"/>
    </row>
    <row r="2529" spans="2:14" ht="79.5" customHeight="1" x14ac:dyDescent="0.35">
      <c r="B2529" s="98"/>
      <c r="C2529" s="99"/>
      <c r="D2529" s="32"/>
      <c r="E2529" s="39"/>
      <c r="F2529" s="39"/>
      <c r="G2529" s="39"/>
      <c r="H2529" s="39"/>
      <c r="I2529" s="39"/>
      <c r="J2529" s="56"/>
      <c r="K2529" s="50"/>
      <c r="L2529" s="53"/>
      <c r="M2529" s="104"/>
      <c r="N2529" s="48"/>
    </row>
    <row r="2530" spans="2:14" x14ac:dyDescent="0.35">
      <c r="B2530" s="98"/>
      <c r="C2530" s="99"/>
      <c r="D2530" s="32"/>
      <c r="E2530" s="39"/>
      <c r="F2530" s="39"/>
      <c r="G2530" s="39"/>
      <c r="H2530" s="39"/>
      <c r="I2530" s="39"/>
      <c r="J2530" s="56"/>
      <c r="K2530" s="50"/>
      <c r="L2530" s="53"/>
      <c r="M2530" s="104"/>
      <c r="N2530" s="48"/>
    </row>
    <row r="2531" spans="2:14" x14ac:dyDescent="0.35">
      <c r="B2531" s="98"/>
      <c r="C2531" s="99"/>
      <c r="D2531" s="32"/>
      <c r="E2531" s="39"/>
      <c r="F2531" s="39"/>
      <c r="G2531" s="39"/>
      <c r="H2531" s="39"/>
      <c r="I2531" s="39"/>
      <c r="J2531" s="56"/>
      <c r="K2531" s="50"/>
      <c r="L2531" s="53"/>
      <c r="M2531" s="104"/>
      <c r="N2531" s="48"/>
    </row>
    <row r="2532" spans="2:14" x14ac:dyDescent="0.35">
      <c r="B2532" s="98"/>
      <c r="C2532" s="99"/>
      <c r="D2532" s="32"/>
      <c r="E2532" s="39"/>
      <c r="F2532" s="39"/>
      <c r="G2532" s="39"/>
      <c r="H2532" s="39"/>
      <c r="I2532" s="39"/>
      <c r="J2532" s="56"/>
      <c r="K2532" s="50"/>
      <c r="L2532" s="53"/>
      <c r="M2532" s="104"/>
      <c r="N2532" s="48"/>
    </row>
    <row r="2533" spans="2:14" ht="60.75" customHeight="1" x14ac:dyDescent="0.35">
      <c r="B2533" s="98"/>
      <c r="C2533" s="99"/>
      <c r="D2533" s="32"/>
      <c r="E2533" s="39"/>
      <c r="F2533" s="39"/>
      <c r="G2533" s="39"/>
      <c r="H2533" s="39"/>
      <c r="I2533" s="39"/>
      <c r="J2533" s="56"/>
      <c r="K2533" s="50"/>
      <c r="L2533" s="53"/>
      <c r="M2533" s="104"/>
      <c r="N2533" s="48"/>
    </row>
    <row r="2534" spans="2:14" x14ac:dyDescent="0.35">
      <c r="B2534" s="98"/>
      <c r="C2534" s="99"/>
      <c r="D2534" s="32"/>
      <c r="E2534" s="39"/>
      <c r="F2534" s="39"/>
      <c r="G2534" s="39"/>
      <c r="H2534" s="39"/>
      <c r="I2534" s="39"/>
      <c r="J2534" s="56"/>
      <c r="K2534" s="50"/>
      <c r="L2534" s="53"/>
      <c r="M2534" s="104"/>
      <c r="N2534" s="48"/>
    </row>
    <row r="2535" spans="2:14" x14ac:dyDescent="0.35">
      <c r="B2535" s="98"/>
      <c r="C2535" s="99"/>
      <c r="D2535" s="32"/>
      <c r="E2535" s="39"/>
      <c r="F2535" s="39"/>
      <c r="G2535" s="39"/>
      <c r="H2535" s="39"/>
      <c r="I2535" s="39"/>
      <c r="J2535" s="56"/>
      <c r="K2535" s="50"/>
      <c r="L2535" s="53"/>
      <c r="M2535" s="104"/>
      <c r="N2535" s="48"/>
    </row>
    <row r="2536" spans="2:14" x14ac:dyDescent="0.35">
      <c r="B2536" s="98"/>
      <c r="C2536" s="99"/>
      <c r="D2536" s="32"/>
      <c r="E2536" s="39"/>
      <c r="F2536" s="39"/>
      <c r="G2536" s="39"/>
      <c r="H2536" s="39"/>
      <c r="I2536" s="39"/>
      <c r="J2536" s="56"/>
      <c r="K2536" s="50"/>
      <c r="L2536" s="53"/>
      <c r="M2536" s="104"/>
      <c r="N2536" s="48"/>
    </row>
    <row r="2537" spans="2:14" x14ac:dyDescent="0.35">
      <c r="B2537" s="98"/>
      <c r="C2537" s="99"/>
      <c r="D2537" s="32"/>
      <c r="E2537" s="39"/>
      <c r="F2537" s="39"/>
      <c r="G2537" s="39"/>
      <c r="H2537" s="39"/>
      <c r="I2537" s="39"/>
      <c r="J2537" s="56"/>
      <c r="K2537" s="50"/>
      <c r="L2537" s="53"/>
      <c r="M2537" s="104"/>
      <c r="N2537" s="48"/>
    </row>
    <row r="2538" spans="2:14" x14ac:dyDescent="0.35">
      <c r="B2538" s="98"/>
      <c r="C2538" s="99"/>
      <c r="D2538" s="32"/>
      <c r="E2538" s="39"/>
      <c r="F2538" s="39"/>
      <c r="G2538" s="39"/>
      <c r="H2538" s="39"/>
      <c r="I2538" s="39"/>
      <c r="J2538" s="56"/>
      <c r="K2538" s="50"/>
      <c r="L2538" s="53"/>
      <c r="M2538" s="104"/>
      <c r="N2538" s="48"/>
    </row>
    <row r="2539" spans="2:14" ht="23.25" customHeight="1" x14ac:dyDescent="0.35">
      <c r="B2539" s="98"/>
      <c r="C2539" s="99"/>
      <c r="D2539" s="32"/>
      <c r="E2539" s="39"/>
      <c r="F2539" s="39"/>
      <c r="G2539" s="39"/>
      <c r="H2539" s="39"/>
      <c r="I2539" s="39"/>
      <c r="J2539" s="56"/>
      <c r="K2539" s="50"/>
      <c r="L2539" s="53"/>
      <c r="M2539" s="104"/>
      <c r="N2539" s="48"/>
    </row>
    <row r="2540" spans="2:14" x14ac:dyDescent="0.35">
      <c r="B2540" s="98"/>
      <c r="C2540" s="99"/>
      <c r="D2540" s="32"/>
      <c r="E2540" s="39"/>
      <c r="F2540" s="39"/>
      <c r="G2540" s="39"/>
      <c r="H2540" s="39"/>
      <c r="I2540" s="39"/>
      <c r="J2540" s="56"/>
      <c r="K2540" s="50"/>
      <c r="L2540" s="53"/>
      <c r="M2540" s="104"/>
      <c r="N2540" s="48"/>
    </row>
    <row r="2541" spans="2:14" x14ac:dyDescent="0.35">
      <c r="B2541" s="98"/>
      <c r="C2541" s="99"/>
      <c r="D2541" s="32"/>
      <c r="E2541" s="39"/>
      <c r="F2541" s="39"/>
      <c r="G2541" s="39"/>
      <c r="H2541" s="39"/>
      <c r="I2541" s="39"/>
      <c r="J2541" s="56"/>
      <c r="K2541" s="50"/>
      <c r="L2541" s="53"/>
      <c r="M2541" s="104"/>
      <c r="N2541" s="48"/>
    </row>
    <row r="2542" spans="2:14" x14ac:dyDescent="0.35">
      <c r="B2542" s="98"/>
      <c r="C2542" s="99"/>
      <c r="D2542" s="32"/>
      <c r="E2542" s="39"/>
      <c r="F2542" s="39"/>
      <c r="G2542" s="39"/>
      <c r="H2542" s="39"/>
      <c r="I2542" s="39"/>
      <c r="J2542" s="56"/>
      <c r="K2542" s="50"/>
      <c r="L2542" s="53"/>
      <c r="M2542" s="104"/>
      <c r="N2542" s="48"/>
    </row>
    <row r="2543" spans="2:14" x14ac:dyDescent="0.35">
      <c r="B2543" s="98"/>
      <c r="C2543" s="99"/>
      <c r="D2543" s="32"/>
      <c r="E2543" s="39"/>
      <c r="F2543" s="39"/>
      <c r="G2543" s="39"/>
      <c r="H2543" s="39"/>
      <c r="I2543" s="39"/>
      <c r="J2543" s="56"/>
      <c r="K2543" s="50"/>
      <c r="L2543" s="53"/>
      <c r="M2543" s="104"/>
      <c r="N2543" s="48"/>
    </row>
    <row r="2544" spans="2:14" x14ac:dyDescent="0.35">
      <c r="B2544" s="98"/>
      <c r="C2544" s="99"/>
      <c r="D2544" s="32"/>
      <c r="E2544" s="39"/>
      <c r="F2544" s="39"/>
      <c r="G2544" s="39"/>
      <c r="H2544" s="39"/>
      <c r="I2544" s="39"/>
      <c r="J2544" s="56"/>
      <c r="K2544" s="50"/>
      <c r="L2544" s="53"/>
      <c r="M2544" s="104"/>
      <c r="N2544" s="48"/>
    </row>
    <row r="2545" spans="2:16" x14ac:dyDescent="0.35">
      <c r="B2545" s="98"/>
      <c r="C2545" s="99"/>
      <c r="D2545" s="32"/>
      <c r="E2545" s="39"/>
      <c r="F2545" s="39"/>
      <c r="G2545" s="39"/>
      <c r="H2545" s="39"/>
      <c r="I2545" s="39"/>
      <c r="J2545" s="56"/>
      <c r="K2545" s="50"/>
      <c r="L2545" s="53"/>
      <c r="M2545" s="104"/>
      <c r="N2545" s="48"/>
    </row>
    <row r="2546" spans="2:16" x14ac:dyDescent="0.35">
      <c r="B2546" s="98"/>
      <c r="C2546" s="99"/>
      <c r="D2546" s="32"/>
      <c r="E2546" s="39"/>
      <c r="F2546" s="39"/>
      <c r="G2546" s="39"/>
      <c r="H2546" s="39"/>
      <c r="I2546" s="39"/>
      <c r="J2546" s="56"/>
      <c r="K2546" s="50"/>
      <c r="L2546" s="53"/>
      <c r="M2546" s="104"/>
      <c r="N2546" s="48"/>
    </row>
    <row r="2547" spans="2:16" x14ac:dyDescent="0.35">
      <c r="B2547" s="98"/>
      <c r="C2547" s="99"/>
      <c r="D2547" s="32"/>
      <c r="E2547" s="39"/>
      <c r="F2547" s="39"/>
      <c r="G2547" s="39"/>
      <c r="H2547" s="39"/>
      <c r="I2547" s="39"/>
      <c r="J2547" s="56"/>
      <c r="K2547" s="50"/>
      <c r="L2547" s="53"/>
      <c r="M2547" s="104"/>
      <c r="N2547" s="48"/>
    </row>
    <row r="2548" spans="2:16" x14ac:dyDescent="0.35">
      <c r="B2548" s="98"/>
      <c r="C2548" s="99"/>
      <c r="D2548" s="32"/>
      <c r="E2548" s="39"/>
      <c r="F2548" s="39"/>
      <c r="G2548" s="39"/>
      <c r="H2548" s="39"/>
      <c r="I2548" s="39"/>
      <c r="J2548" s="56"/>
      <c r="K2548" s="50"/>
      <c r="L2548" s="53"/>
      <c r="M2548" s="104"/>
      <c r="N2548" s="48"/>
    </row>
    <row r="2549" spans="2:16" x14ac:dyDescent="0.35">
      <c r="B2549" s="98"/>
      <c r="C2549" s="99"/>
      <c r="D2549" s="32"/>
      <c r="E2549" s="39"/>
      <c r="F2549" s="39"/>
      <c r="G2549" s="39"/>
      <c r="H2549" s="39"/>
      <c r="I2549" s="39"/>
      <c r="J2549" s="56"/>
      <c r="K2549" s="50"/>
      <c r="L2549" s="53"/>
      <c r="M2549" s="104"/>
      <c r="N2549" s="48"/>
    </row>
    <row r="2550" spans="2:16" x14ac:dyDescent="0.35">
      <c r="B2550" s="98"/>
      <c r="C2550" s="99"/>
      <c r="D2550" s="32"/>
      <c r="E2550" s="39"/>
      <c r="F2550" s="39"/>
      <c r="G2550" s="39"/>
      <c r="H2550" s="39"/>
      <c r="I2550" s="39"/>
      <c r="J2550" s="56"/>
      <c r="K2550" s="50"/>
      <c r="L2550" s="53"/>
      <c r="M2550" s="104"/>
      <c r="N2550" s="48"/>
    </row>
    <row r="2551" spans="2:16" x14ac:dyDescent="0.35">
      <c r="B2551" s="98"/>
      <c r="C2551" s="99"/>
      <c r="D2551" s="32"/>
      <c r="E2551" s="39"/>
      <c r="F2551" s="39"/>
      <c r="G2551" s="39"/>
      <c r="H2551" s="39"/>
      <c r="I2551" s="39"/>
      <c r="J2551" s="56"/>
      <c r="K2551" s="50"/>
      <c r="L2551" s="53"/>
      <c r="M2551" s="104"/>
      <c r="N2551" s="48"/>
    </row>
    <row r="2552" spans="2:16" x14ac:dyDescent="0.35">
      <c r="B2552" s="98"/>
      <c r="C2552" s="99"/>
      <c r="D2552" s="32"/>
      <c r="E2552" s="39"/>
      <c r="F2552" s="39"/>
      <c r="G2552" s="39"/>
      <c r="H2552" s="39"/>
      <c r="I2552" s="39"/>
      <c r="J2552" s="56"/>
      <c r="K2552" s="50"/>
      <c r="L2552" s="53"/>
      <c r="M2552" s="104"/>
      <c r="N2552" s="48"/>
    </row>
    <row r="2553" spans="2:16" x14ac:dyDescent="0.35">
      <c r="B2553" s="98"/>
      <c r="C2553" s="99"/>
      <c r="D2553" s="32"/>
      <c r="E2553" s="39"/>
      <c r="F2553" s="39"/>
      <c r="G2553" s="39"/>
      <c r="H2553" s="39"/>
      <c r="I2553" s="39"/>
      <c r="J2553" s="56"/>
      <c r="K2553" s="50"/>
      <c r="L2553" s="53"/>
      <c r="M2553" s="104"/>
      <c r="N2553" s="48"/>
    </row>
    <row r="2554" spans="2:16" x14ac:dyDescent="0.35">
      <c r="B2554" s="98"/>
      <c r="C2554" s="99"/>
      <c r="D2554" s="32"/>
      <c r="E2554" s="39"/>
      <c r="F2554" s="39"/>
      <c r="G2554" s="39"/>
      <c r="H2554" s="39"/>
      <c r="I2554" s="39"/>
      <c r="J2554" s="56"/>
      <c r="K2554" s="50"/>
      <c r="L2554" s="53"/>
      <c r="M2554" s="104"/>
      <c r="N2554" s="48"/>
    </row>
    <row r="2555" spans="2:16" x14ac:dyDescent="0.35">
      <c r="B2555" s="98"/>
      <c r="C2555" s="99"/>
      <c r="D2555" s="32"/>
      <c r="E2555" s="39"/>
      <c r="F2555" s="39"/>
      <c r="G2555" s="39"/>
      <c r="H2555" s="39"/>
      <c r="I2555" s="39"/>
      <c r="J2555" s="56"/>
      <c r="K2555" s="50"/>
      <c r="L2555" s="53"/>
      <c r="M2555" s="104"/>
      <c r="N2555" s="48"/>
    </row>
    <row r="2556" spans="2:16" x14ac:dyDescent="0.35">
      <c r="B2556" s="98"/>
      <c r="C2556" s="99"/>
      <c r="D2556" s="32"/>
      <c r="E2556" s="39"/>
      <c r="F2556" s="39"/>
      <c r="G2556" s="39"/>
      <c r="H2556" s="39"/>
      <c r="I2556" s="39"/>
      <c r="J2556" s="56"/>
      <c r="K2556" s="50"/>
      <c r="L2556" s="53"/>
      <c r="M2556" s="104"/>
      <c r="N2556" s="48"/>
    </row>
    <row r="2557" spans="2:16" x14ac:dyDescent="0.35">
      <c r="B2557" s="98"/>
      <c r="C2557" s="99"/>
      <c r="D2557" s="32"/>
      <c r="E2557" s="39"/>
      <c r="F2557" s="39"/>
      <c r="G2557" s="39"/>
      <c r="H2557" s="39"/>
      <c r="I2557" s="39"/>
      <c r="J2557" s="56"/>
      <c r="K2557" s="50"/>
      <c r="L2557" s="53"/>
      <c r="M2557" s="104"/>
      <c r="N2557" s="48"/>
    </row>
    <row r="2558" spans="2:16" x14ac:dyDescent="0.35">
      <c r="B2558" s="98"/>
      <c r="C2558" s="99"/>
      <c r="D2558" s="32"/>
      <c r="E2558" s="39"/>
      <c r="F2558" s="39"/>
      <c r="G2558" s="39"/>
      <c r="H2558" s="39"/>
      <c r="I2558" s="39"/>
      <c r="J2558" s="56"/>
      <c r="K2558" s="50"/>
      <c r="L2558" s="53"/>
      <c r="M2558" s="104"/>
      <c r="N2558" s="48"/>
    </row>
    <row r="2559" spans="2:16" s="39" customFormat="1" ht="21" customHeight="1" x14ac:dyDescent="0.35">
      <c r="B2559" s="98"/>
      <c r="C2559" s="99"/>
      <c r="D2559" s="32"/>
      <c r="J2559" s="56"/>
      <c r="K2559" s="50"/>
      <c r="L2559" s="53"/>
      <c r="M2559" s="104"/>
      <c r="N2559" s="48"/>
      <c r="P2559" s="40"/>
    </row>
    <row r="2560" spans="2:16" s="40" customFormat="1" ht="38.25" customHeight="1" x14ac:dyDescent="0.35">
      <c r="B2560" s="98"/>
      <c r="C2560" s="99"/>
      <c r="D2560" s="32"/>
      <c r="E2560" s="39"/>
      <c r="F2560" s="39"/>
      <c r="G2560" s="39"/>
      <c r="H2560" s="39"/>
      <c r="I2560" s="39"/>
      <c r="J2560" s="56"/>
      <c r="K2560" s="50"/>
      <c r="L2560" s="53"/>
      <c r="M2560" s="104"/>
      <c r="N2560" s="48"/>
      <c r="O2560" s="39"/>
      <c r="P2560" s="39"/>
    </row>
    <row r="2561" spans="2:16" s="40" customFormat="1" ht="17.25" customHeight="1" x14ac:dyDescent="0.35">
      <c r="B2561" s="98"/>
      <c r="C2561" s="99"/>
      <c r="D2561" s="32"/>
      <c r="E2561" s="39"/>
      <c r="F2561" s="39"/>
      <c r="G2561" s="39"/>
      <c r="H2561" s="39"/>
      <c r="I2561" s="39"/>
      <c r="J2561" s="56"/>
      <c r="K2561" s="50"/>
      <c r="L2561" s="53"/>
      <c r="M2561" s="104"/>
      <c r="N2561" s="48"/>
      <c r="O2561" s="39"/>
      <c r="P2561" s="39"/>
    </row>
    <row r="2562" spans="2:16" x14ac:dyDescent="0.35">
      <c r="B2562" s="98"/>
      <c r="C2562" s="99"/>
      <c r="D2562" s="32"/>
      <c r="E2562" s="39"/>
      <c r="F2562" s="39"/>
      <c r="G2562" s="39"/>
      <c r="H2562" s="39"/>
      <c r="I2562" s="39"/>
      <c r="J2562" s="56"/>
      <c r="K2562" s="50"/>
      <c r="L2562" s="53"/>
      <c r="M2562" s="104"/>
      <c r="N2562" s="48"/>
    </row>
    <row r="2563" spans="2:16" ht="21.75" customHeight="1" x14ac:dyDescent="0.35">
      <c r="B2563" s="98"/>
      <c r="C2563" s="99"/>
      <c r="D2563" s="32"/>
      <c r="E2563" s="39"/>
      <c r="F2563" s="39"/>
      <c r="G2563" s="39"/>
      <c r="H2563" s="39"/>
      <c r="I2563" s="39"/>
      <c r="J2563" s="56"/>
      <c r="K2563" s="50"/>
      <c r="L2563" s="53"/>
      <c r="M2563" s="104"/>
      <c r="N2563" s="48"/>
    </row>
    <row r="2564" spans="2:16" ht="39" customHeight="1" thickBot="1" x14ac:dyDescent="0.45">
      <c r="B2564" s="98"/>
      <c r="C2564" s="106" t="s">
        <v>700</v>
      </c>
      <c r="D2564" s="32"/>
      <c r="E2564" s="39"/>
      <c r="F2564" s="39"/>
      <c r="G2564" s="39"/>
      <c r="H2564" s="39"/>
      <c r="I2564" s="39"/>
      <c r="J2564" s="56"/>
      <c r="K2564" s="50"/>
      <c r="L2564" s="59" t="s">
        <v>34</v>
      </c>
      <c r="M2564" s="107">
        <f>SUM(M2514:M2517)</f>
        <v>0</v>
      </c>
      <c r="N2564" s="108"/>
    </row>
    <row r="2565" spans="2:16" ht="18" customHeight="1" thickTop="1" x14ac:dyDescent="0.35">
      <c r="B2565" s="98"/>
      <c r="C2565" s="99"/>
      <c r="D2565" s="32"/>
      <c r="E2565" s="39"/>
      <c r="F2565" s="39"/>
      <c r="G2565" s="39"/>
      <c r="H2565" s="39"/>
      <c r="I2565" s="39"/>
      <c r="J2565" s="56"/>
      <c r="K2565" s="50"/>
      <c r="L2565" s="53"/>
      <c r="M2565" s="104"/>
      <c r="N2565" s="48"/>
    </row>
    <row r="2566" spans="2:16" x14ac:dyDescent="0.35">
      <c r="B2566" s="109"/>
      <c r="C2566" s="25"/>
      <c r="D2566" s="16"/>
      <c r="E2566" s="110"/>
      <c r="J2566" s="17"/>
      <c r="K2566" s="20"/>
      <c r="M2566" s="111"/>
      <c r="N2566" s="5"/>
    </row>
    <row r="2567" spans="2:16" x14ac:dyDescent="0.35">
      <c r="B2567" s="109"/>
      <c r="C2567" s="25"/>
      <c r="D2567" s="16"/>
      <c r="E2567" s="110"/>
      <c r="J2567" s="17"/>
      <c r="K2567" s="20"/>
      <c r="M2567" s="111"/>
      <c r="N2567" s="5"/>
    </row>
    <row r="2568" spans="2:16" x14ac:dyDescent="0.35">
      <c r="C2568" s="50" t="s">
        <v>1043</v>
      </c>
      <c r="E2568" s="7"/>
      <c r="F2568" s="7"/>
      <c r="G2568" s="7"/>
      <c r="H2568" s="7"/>
      <c r="I2568" s="7"/>
      <c r="N2568" s="5"/>
    </row>
    <row r="2569" spans="2:16" x14ac:dyDescent="0.35">
      <c r="C2569" s="50" t="s">
        <v>37</v>
      </c>
      <c r="E2569" s="7"/>
      <c r="F2569" s="7"/>
      <c r="G2569" s="7"/>
      <c r="H2569" s="7"/>
      <c r="I2569" s="7"/>
      <c r="N2569" s="5"/>
    </row>
    <row r="2570" spans="2:16" x14ac:dyDescent="0.35">
      <c r="C2570" s="50" t="s">
        <v>711</v>
      </c>
      <c r="E2570" s="7"/>
      <c r="F2570" s="7"/>
      <c r="G2570" s="7"/>
      <c r="H2570" s="7"/>
      <c r="I2570" s="7"/>
      <c r="N2570" s="5"/>
    </row>
    <row r="2571" spans="2:16" ht="18" x14ac:dyDescent="0.4">
      <c r="B2571" s="112"/>
      <c r="C2571" s="50" t="s">
        <v>1103</v>
      </c>
      <c r="D2571" s="113"/>
      <c r="E2571" s="72"/>
      <c r="F2571" s="72"/>
      <c r="G2571" s="72"/>
      <c r="H2571" s="72"/>
      <c r="I2571" s="72"/>
      <c r="J2571" s="6"/>
      <c r="K2571" s="6"/>
      <c r="L2571" s="72"/>
      <c r="M2571" s="72"/>
      <c r="N2571" s="5"/>
    </row>
    <row r="2572" spans="2:16" ht="18" x14ac:dyDescent="0.4">
      <c r="B2572" s="112"/>
      <c r="C2572" s="114" t="s">
        <v>1052</v>
      </c>
      <c r="D2572" s="113"/>
      <c r="E2572" s="72"/>
      <c r="F2572" s="72"/>
      <c r="G2572" s="72"/>
      <c r="H2572" s="72"/>
      <c r="I2572" s="72"/>
      <c r="J2572" s="6"/>
      <c r="K2572" s="6"/>
      <c r="L2572" s="72"/>
      <c r="M2572" s="72"/>
      <c r="N2572" s="5"/>
    </row>
    <row r="2573" spans="2:16" ht="18" x14ac:dyDescent="0.4">
      <c r="K2573" s="6" t="s">
        <v>0</v>
      </c>
      <c r="N2573" s="5"/>
    </row>
    <row r="2574" spans="2:16" ht="24" customHeight="1" x14ac:dyDescent="0.4">
      <c r="K2574" s="6" t="s">
        <v>1157</v>
      </c>
      <c r="N2574" s="5"/>
    </row>
    <row r="2575" spans="2:16" ht="18" x14ac:dyDescent="0.4">
      <c r="K2575" s="6" t="str">
        <f>+K2509</f>
        <v>DLAMVUZO HIGH SCHOOL</v>
      </c>
      <c r="N2575" s="5"/>
    </row>
    <row r="2576" spans="2:16" ht="18" x14ac:dyDescent="0.4">
      <c r="B2576" s="8"/>
      <c r="C2576" s="9" t="s">
        <v>712</v>
      </c>
      <c r="D2576" s="10"/>
      <c r="E2576" s="11"/>
      <c r="F2576" s="11"/>
      <c r="G2576" s="11"/>
      <c r="H2576" s="11"/>
      <c r="I2576" s="11"/>
      <c r="J2576" s="12"/>
      <c r="K2576" s="12"/>
      <c r="L2576" s="11"/>
      <c r="M2576" s="11"/>
      <c r="N2576" s="5"/>
    </row>
    <row r="2577" spans="2:14" ht="18" x14ac:dyDescent="0.4">
      <c r="B2577" s="8" t="s">
        <v>2</v>
      </c>
      <c r="C2577" s="7"/>
      <c r="D2577" s="10" t="s">
        <v>3</v>
      </c>
      <c r="E2577" s="11" t="s">
        <v>4</v>
      </c>
      <c r="F2577" s="11" t="s">
        <v>4</v>
      </c>
      <c r="G2577" s="11" t="s">
        <v>4</v>
      </c>
      <c r="H2577" s="11" t="s">
        <v>4</v>
      </c>
      <c r="I2577" s="11" t="s">
        <v>4</v>
      </c>
      <c r="J2577" s="12"/>
      <c r="K2577" s="8" t="s">
        <v>5</v>
      </c>
      <c r="L2577" s="13" t="s">
        <v>6</v>
      </c>
      <c r="M2577" s="13" t="s">
        <v>7</v>
      </c>
      <c r="N2577" s="5"/>
    </row>
    <row r="2578" spans="2:14" ht="18" x14ac:dyDescent="0.4">
      <c r="B2578" s="62"/>
      <c r="C2578" s="24" t="s">
        <v>1042</v>
      </c>
      <c r="D2578" s="16"/>
      <c r="J2578" s="17"/>
      <c r="K2578" s="119"/>
      <c r="L2578" s="18"/>
      <c r="M2578" s="19"/>
    </row>
    <row r="2579" spans="2:14" ht="18" x14ac:dyDescent="0.4">
      <c r="B2579" s="14"/>
      <c r="C2579" s="24"/>
      <c r="D2579" s="16"/>
      <c r="J2579" s="17"/>
      <c r="K2579" s="119"/>
      <c r="L2579" s="18"/>
      <c r="M2579" s="19"/>
    </row>
    <row r="2580" spans="2:14" ht="18" x14ac:dyDescent="0.4">
      <c r="B2580" s="14"/>
      <c r="C2580" s="24" t="s">
        <v>1053</v>
      </c>
      <c r="D2580" s="16"/>
      <c r="J2580" s="17"/>
      <c r="K2580" s="119"/>
      <c r="L2580" s="18"/>
      <c r="M2580" s="19"/>
    </row>
    <row r="2581" spans="2:14" ht="18" x14ac:dyDescent="0.4">
      <c r="B2581" s="14"/>
      <c r="C2581" s="24"/>
      <c r="D2581" s="16"/>
      <c r="J2581" s="17"/>
      <c r="K2581" s="119"/>
      <c r="L2581" s="18"/>
      <c r="M2581" s="19"/>
    </row>
    <row r="2582" spans="2:14" ht="18" x14ac:dyDescent="0.4">
      <c r="B2582" s="14"/>
      <c r="C2582" s="24" t="s">
        <v>776</v>
      </c>
      <c r="D2582" s="16"/>
      <c r="J2582" s="17"/>
      <c r="K2582" s="119"/>
      <c r="L2582" s="18"/>
      <c r="M2582" s="19"/>
    </row>
    <row r="2583" spans="2:14" ht="18" x14ac:dyDescent="0.4">
      <c r="B2583" s="14"/>
      <c r="C2583" s="24" t="s">
        <v>777</v>
      </c>
      <c r="D2583" s="16"/>
      <c r="J2583" s="17"/>
      <c r="K2583" s="119"/>
      <c r="L2583" s="18"/>
      <c r="M2583" s="19"/>
    </row>
    <row r="2584" spans="2:14" ht="18" x14ac:dyDescent="0.4">
      <c r="B2584" s="14"/>
      <c r="C2584" s="24"/>
      <c r="D2584" s="16"/>
      <c r="J2584" s="17"/>
      <c r="K2584" s="119"/>
      <c r="L2584" s="18"/>
      <c r="M2584" s="19"/>
    </row>
    <row r="2585" spans="2:14" ht="18" x14ac:dyDescent="0.4">
      <c r="B2585" s="120"/>
      <c r="C2585" s="24" t="s">
        <v>690</v>
      </c>
      <c r="D2585" s="16"/>
      <c r="J2585" s="17"/>
      <c r="K2585" s="119"/>
      <c r="L2585" s="18"/>
      <c r="M2585" s="19"/>
    </row>
    <row r="2586" spans="2:14" x14ac:dyDescent="0.35">
      <c r="B2586" s="120"/>
      <c r="C2586" s="25"/>
      <c r="D2586" s="16"/>
      <c r="J2586" s="17"/>
      <c r="K2586" s="119"/>
      <c r="L2586" s="18"/>
      <c r="M2586" s="19"/>
    </row>
    <row r="2587" spans="2:14" ht="36" x14ac:dyDescent="0.4">
      <c r="B2587" s="120"/>
      <c r="C2587" s="74" t="s">
        <v>691</v>
      </c>
      <c r="D2587" s="16"/>
      <c r="J2587" s="17"/>
      <c r="K2587" s="119"/>
      <c r="L2587" s="18"/>
      <c r="M2587" s="19"/>
    </row>
    <row r="2588" spans="2:14" x14ac:dyDescent="0.35">
      <c r="B2588" s="120"/>
      <c r="C2588" s="25"/>
      <c r="D2588" s="16"/>
      <c r="J2588" s="17"/>
      <c r="K2588" s="119"/>
      <c r="L2588" s="18"/>
      <c r="M2588" s="19"/>
    </row>
    <row r="2589" spans="2:14" ht="23.25" customHeight="1" x14ac:dyDescent="0.4">
      <c r="B2589" s="120"/>
      <c r="C2589" s="24" t="s">
        <v>778</v>
      </c>
      <c r="D2589" s="16"/>
      <c r="J2589" s="17"/>
      <c r="K2589" s="119"/>
      <c r="L2589" s="18"/>
      <c r="M2589" s="19"/>
    </row>
    <row r="2590" spans="2:14" ht="18" x14ac:dyDescent="0.4">
      <c r="B2590" s="120"/>
      <c r="C2590" s="24"/>
      <c r="D2590" s="16"/>
      <c r="J2590" s="17"/>
      <c r="K2590" s="119"/>
      <c r="L2590" s="18"/>
      <c r="M2590" s="19"/>
    </row>
    <row r="2591" spans="2:14" ht="39.75" customHeight="1" x14ac:dyDescent="0.4">
      <c r="B2591" s="120"/>
      <c r="C2591" s="24" t="s">
        <v>1138</v>
      </c>
      <c r="D2591" s="16"/>
      <c r="J2591" s="17"/>
      <c r="K2591" s="119"/>
      <c r="L2591" s="18"/>
      <c r="M2591" s="19"/>
    </row>
    <row r="2592" spans="2:14" x14ac:dyDescent="0.35">
      <c r="B2592" s="120"/>
      <c r="C2592" s="25"/>
      <c r="D2592" s="16"/>
      <c r="J2592" s="17"/>
      <c r="K2592" s="119"/>
      <c r="L2592" s="18"/>
      <c r="M2592" s="19"/>
    </row>
    <row r="2593" spans="2:13" ht="18.75" customHeight="1" x14ac:dyDescent="0.35">
      <c r="B2593" s="120">
        <v>1</v>
      </c>
      <c r="C2593" s="25" t="s">
        <v>779</v>
      </c>
      <c r="D2593" s="16" t="s">
        <v>694</v>
      </c>
      <c r="E2593" s="4" t="e">
        <f>6.86*4.4-#REF!</f>
        <v>#REF!</v>
      </c>
      <c r="F2593" s="4" t="e">
        <f>7.21*4.34-#REF!</f>
        <v>#REF!</v>
      </c>
      <c r="I2593" s="4" t="e">
        <f>5.52*4.4-#REF!</f>
        <v>#REF!</v>
      </c>
      <c r="J2593" s="17" t="e">
        <f t="shared" si="12"/>
        <v>#REF!</v>
      </c>
      <c r="K2593" s="119">
        <v>2752</v>
      </c>
      <c r="L2593" s="18"/>
      <c r="M2593" s="19">
        <f>+L2593*K2593</f>
        <v>0</v>
      </c>
    </row>
    <row r="2594" spans="2:13" x14ac:dyDescent="0.35">
      <c r="B2594" s="120"/>
      <c r="C2594" s="25"/>
      <c r="D2594" s="16"/>
      <c r="J2594" s="17">
        <f t="shared" si="12"/>
        <v>0</v>
      </c>
      <c r="K2594" s="119"/>
      <c r="L2594" s="18"/>
      <c r="M2594" s="19"/>
    </row>
    <row r="2595" spans="2:13" ht="70" x14ac:dyDescent="0.35">
      <c r="B2595" s="120">
        <v>2</v>
      </c>
      <c r="C2595" s="25" t="s">
        <v>780</v>
      </c>
      <c r="D2595" s="16" t="s">
        <v>693</v>
      </c>
      <c r="E2595" s="4">
        <v>1</v>
      </c>
      <c r="F2595" s="4">
        <v>1</v>
      </c>
      <c r="I2595" s="4">
        <v>1</v>
      </c>
      <c r="J2595" s="17">
        <f t="shared" si="12"/>
        <v>2</v>
      </c>
      <c r="K2595" s="119">
        <v>20</v>
      </c>
      <c r="L2595" s="18"/>
      <c r="M2595" s="19">
        <f>+L2595*K2595</f>
        <v>0</v>
      </c>
    </row>
    <row r="2596" spans="2:13" x14ac:dyDescent="0.35">
      <c r="B2596" s="120"/>
      <c r="C2596" s="25"/>
      <c r="D2596" s="16"/>
      <c r="J2596" s="17"/>
      <c r="K2596" s="119"/>
      <c r="L2596" s="18"/>
      <c r="M2596" s="19"/>
    </row>
    <row r="2597" spans="2:13" x14ac:dyDescent="0.35">
      <c r="B2597" s="120">
        <v>3</v>
      </c>
      <c r="C2597" s="155" t="s">
        <v>992</v>
      </c>
      <c r="D2597" s="172" t="s">
        <v>702</v>
      </c>
      <c r="E2597" s="110"/>
      <c r="J2597" s="17"/>
      <c r="K2597" s="119">
        <v>642</v>
      </c>
      <c r="L2597" s="18"/>
      <c r="M2597" s="19">
        <f t="shared" ref="M2597" si="13">+L2597*K2597</f>
        <v>0</v>
      </c>
    </row>
    <row r="2598" spans="2:13" x14ac:dyDescent="0.35">
      <c r="B2598" s="120"/>
      <c r="C2598" s="25"/>
      <c r="D2598" s="16"/>
      <c r="J2598" s="17"/>
      <c r="K2598" s="119"/>
      <c r="L2598" s="18"/>
      <c r="M2598" s="19"/>
    </row>
    <row r="2599" spans="2:13" x14ac:dyDescent="0.35">
      <c r="B2599" s="120"/>
      <c r="C2599" s="25"/>
      <c r="D2599" s="16"/>
      <c r="J2599" s="17"/>
      <c r="K2599" s="119"/>
      <c r="L2599" s="18"/>
      <c r="M2599" s="19"/>
    </row>
    <row r="2600" spans="2:13" ht="18" x14ac:dyDescent="0.4">
      <c r="B2600" s="120"/>
      <c r="C2600" s="24" t="s">
        <v>781</v>
      </c>
      <c r="D2600" s="16"/>
      <c r="J2600" s="17"/>
      <c r="K2600" s="119"/>
      <c r="L2600" s="18"/>
      <c r="M2600" s="19"/>
    </row>
    <row r="2601" spans="2:13" ht="18" x14ac:dyDescent="0.4">
      <c r="B2601" s="120"/>
      <c r="C2601" s="74"/>
      <c r="D2601" s="16"/>
      <c r="J2601" s="17"/>
      <c r="K2601" s="119"/>
      <c r="L2601" s="18"/>
      <c r="M2601" s="19"/>
    </row>
    <row r="2602" spans="2:13" ht="18" x14ac:dyDescent="0.4">
      <c r="B2602" s="120"/>
      <c r="C2602" s="24" t="s">
        <v>1139</v>
      </c>
      <c r="D2602" s="16"/>
      <c r="J2602" s="17"/>
      <c r="K2602" s="119"/>
      <c r="L2602" s="18"/>
      <c r="M2602" s="19"/>
    </row>
    <row r="2603" spans="2:13" x14ac:dyDescent="0.35">
      <c r="B2603" s="120"/>
      <c r="C2603" s="25"/>
      <c r="D2603" s="16"/>
      <c r="J2603" s="17">
        <f t="shared" si="12"/>
        <v>0</v>
      </c>
      <c r="K2603" s="119"/>
      <c r="L2603" s="18"/>
      <c r="M2603" s="19"/>
    </row>
    <row r="2604" spans="2:13" ht="35" x14ac:dyDescent="0.35">
      <c r="B2604" s="120">
        <v>4</v>
      </c>
      <c r="C2604" s="25" t="s">
        <v>782</v>
      </c>
      <c r="D2604" s="16" t="s">
        <v>694</v>
      </c>
      <c r="E2604" s="4" t="e">
        <f>+#REF!+E2593</f>
        <v>#REF!</v>
      </c>
      <c r="F2604" s="4" t="e">
        <f>+#REF!+F2593</f>
        <v>#REF!</v>
      </c>
      <c r="G2604" s="4" t="e">
        <f>+#REF!+G2593</f>
        <v>#REF!</v>
      </c>
      <c r="H2604" s="4" t="e">
        <f>+#REF!+H2593</f>
        <v>#REF!</v>
      </c>
      <c r="I2604" s="4" t="e">
        <f>+#REF!+I2593</f>
        <v>#REF!</v>
      </c>
      <c r="J2604" s="17" t="e">
        <f t="shared" ref="J2604" si="14">+I2604*2</f>
        <v>#REF!</v>
      </c>
      <c r="K2604" s="119">
        <v>2752</v>
      </c>
      <c r="L2604" s="18"/>
      <c r="M2604" s="19">
        <f>+L2604*K2604</f>
        <v>0</v>
      </c>
    </row>
    <row r="2605" spans="2:13" x14ac:dyDescent="0.35">
      <c r="B2605" s="14"/>
      <c r="C2605" s="25"/>
      <c r="D2605" s="16"/>
      <c r="J2605" s="17"/>
      <c r="K2605" s="119"/>
      <c r="L2605" s="18"/>
      <c r="M2605" s="19"/>
    </row>
    <row r="2606" spans="2:13" x14ac:dyDescent="0.35">
      <c r="B2606" s="14"/>
      <c r="C2606" s="25"/>
      <c r="D2606" s="16"/>
      <c r="J2606" s="17"/>
      <c r="K2606" s="119"/>
      <c r="L2606" s="18"/>
      <c r="M2606" s="19"/>
    </row>
    <row r="2607" spans="2:13" ht="42" customHeight="1" x14ac:dyDescent="0.35">
      <c r="B2607" s="14"/>
      <c r="C2607" s="25"/>
      <c r="D2607" s="16"/>
      <c r="J2607" s="17"/>
      <c r="K2607" s="119"/>
      <c r="L2607" s="18"/>
      <c r="M2607" s="19"/>
    </row>
    <row r="2608" spans="2:13" x14ac:dyDescent="0.35">
      <c r="B2608" s="14"/>
      <c r="C2608" s="25"/>
      <c r="D2608" s="16"/>
      <c r="J2608" s="17"/>
      <c r="K2608" s="119"/>
      <c r="L2608" s="18"/>
      <c r="M2608" s="19"/>
    </row>
    <row r="2609" spans="2:16" ht="27" customHeight="1" x14ac:dyDescent="0.35">
      <c r="B2609" s="14"/>
      <c r="C2609" s="25"/>
      <c r="D2609" s="16"/>
      <c r="J2609" s="17"/>
      <c r="K2609" s="119"/>
      <c r="L2609" s="18"/>
      <c r="M2609" s="19"/>
    </row>
    <row r="2610" spans="2:16" x14ac:dyDescent="0.35">
      <c r="B2610" s="14"/>
      <c r="C2610" s="25"/>
      <c r="D2610" s="16"/>
      <c r="J2610" s="17"/>
      <c r="K2610" s="119"/>
      <c r="L2610" s="18"/>
      <c r="M2610" s="19"/>
    </row>
    <row r="2611" spans="2:16" x14ac:dyDescent="0.35">
      <c r="B2611" s="14"/>
      <c r="C2611" s="25"/>
      <c r="D2611" s="16"/>
      <c r="J2611" s="17"/>
      <c r="K2611" s="119"/>
      <c r="L2611" s="18"/>
      <c r="M2611" s="19"/>
    </row>
    <row r="2612" spans="2:16" x14ac:dyDescent="0.35">
      <c r="B2612" s="14"/>
      <c r="C2612" s="25"/>
      <c r="D2612" s="16"/>
      <c r="J2612" s="17"/>
      <c r="K2612" s="119"/>
      <c r="L2612" s="18"/>
      <c r="M2612" s="19"/>
    </row>
    <row r="2613" spans="2:16" x14ac:dyDescent="0.35">
      <c r="B2613" s="14"/>
      <c r="C2613" s="25"/>
      <c r="D2613" s="16"/>
      <c r="J2613" s="17"/>
      <c r="K2613" s="119"/>
      <c r="L2613" s="18"/>
      <c r="M2613" s="19"/>
    </row>
    <row r="2614" spans="2:16" x14ac:dyDescent="0.35">
      <c r="B2614" s="14"/>
      <c r="C2614" s="25"/>
      <c r="D2614" s="16"/>
      <c r="J2614" s="17"/>
      <c r="K2614" s="119"/>
      <c r="L2614" s="18"/>
      <c r="M2614" s="19"/>
    </row>
    <row r="2615" spans="2:16" x14ac:dyDescent="0.35">
      <c r="B2615" s="14"/>
      <c r="C2615" s="25"/>
      <c r="D2615" s="16"/>
      <c r="J2615" s="17"/>
      <c r="K2615" s="119"/>
      <c r="L2615" s="18"/>
      <c r="M2615" s="19"/>
    </row>
    <row r="2616" spans="2:16" x14ac:dyDescent="0.35">
      <c r="B2616" s="14"/>
      <c r="C2616" s="25"/>
      <c r="D2616" s="16"/>
      <c r="J2616" s="17"/>
      <c r="K2616" s="119"/>
      <c r="L2616" s="18"/>
      <c r="M2616" s="19"/>
    </row>
    <row r="2617" spans="2:16" x14ac:dyDescent="0.35">
      <c r="B2617" s="14"/>
      <c r="C2617" s="25"/>
      <c r="D2617" s="16"/>
      <c r="J2617" s="17"/>
      <c r="K2617" s="119"/>
      <c r="L2617" s="18"/>
      <c r="M2617" s="19"/>
    </row>
    <row r="2618" spans="2:16" x14ac:dyDescent="0.35">
      <c r="B2618" s="14"/>
      <c r="C2618" s="25"/>
      <c r="D2618" s="16"/>
      <c r="J2618" s="17"/>
      <c r="K2618" s="119"/>
      <c r="L2618" s="18"/>
      <c r="M2618" s="19"/>
    </row>
    <row r="2619" spans="2:16" s="39" customFormat="1" ht="21" customHeight="1" x14ac:dyDescent="0.35">
      <c r="B2619" s="14"/>
      <c r="C2619" s="25"/>
      <c r="D2619" s="16"/>
      <c r="E2619" s="4"/>
      <c r="F2619" s="4"/>
      <c r="G2619" s="4"/>
      <c r="H2619" s="4"/>
      <c r="I2619" s="4"/>
      <c r="J2619" s="17"/>
      <c r="K2619" s="119"/>
      <c r="L2619" s="18"/>
      <c r="M2619" s="19"/>
      <c r="N2619" s="20"/>
      <c r="P2619" s="40"/>
    </row>
    <row r="2620" spans="2:16" s="39" customFormat="1" ht="21" customHeight="1" x14ac:dyDescent="0.35">
      <c r="B2620" s="14"/>
      <c r="C2620" s="25"/>
      <c r="D2620" s="16"/>
      <c r="E2620" s="4"/>
      <c r="F2620" s="4"/>
      <c r="G2620" s="4"/>
      <c r="H2620" s="4"/>
      <c r="I2620" s="4"/>
      <c r="J2620" s="17"/>
      <c r="K2620" s="119"/>
      <c r="L2620" s="18"/>
      <c r="M2620" s="19"/>
      <c r="N2620" s="20"/>
      <c r="P2620" s="40"/>
    </row>
    <row r="2621" spans="2:16" s="40" customFormat="1" ht="24" customHeight="1" x14ac:dyDescent="0.35">
      <c r="B2621" s="14"/>
      <c r="C2621" s="25"/>
      <c r="D2621" s="16"/>
      <c r="E2621" s="4"/>
      <c r="F2621" s="4"/>
      <c r="G2621" s="4"/>
      <c r="H2621" s="4"/>
      <c r="I2621" s="4"/>
      <c r="J2621" s="17"/>
      <c r="K2621" s="119"/>
      <c r="L2621" s="18"/>
      <c r="M2621" s="19"/>
      <c r="N2621" s="20"/>
      <c r="O2621" s="39"/>
      <c r="P2621" s="39"/>
    </row>
    <row r="2622" spans="2:16" s="39" customFormat="1" ht="17.25" customHeight="1" x14ac:dyDescent="0.35">
      <c r="B2622" s="14"/>
      <c r="C2622" s="25"/>
      <c r="D2622" s="16"/>
      <c r="E2622" s="4"/>
      <c r="F2622" s="4"/>
      <c r="G2622" s="4"/>
      <c r="H2622" s="4"/>
      <c r="I2622" s="4"/>
      <c r="J2622" s="17"/>
      <c r="K2622" s="119"/>
      <c r="L2622" s="18"/>
      <c r="M2622" s="19"/>
      <c r="N2622" s="20"/>
    </row>
    <row r="2623" spans="2:16" s="39" customFormat="1" ht="17.25" customHeight="1" x14ac:dyDescent="0.35">
      <c r="B2623" s="14"/>
      <c r="C2623" s="25"/>
      <c r="D2623" s="16"/>
      <c r="E2623" s="4"/>
      <c r="F2623" s="4"/>
      <c r="G2623" s="4"/>
      <c r="H2623" s="4"/>
      <c r="I2623" s="4"/>
      <c r="J2623" s="17"/>
      <c r="K2623" s="119"/>
      <c r="L2623" s="18"/>
      <c r="M2623" s="19"/>
      <c r="N2623" s="20"/>
    </row>
    <row r="2624" spans="2:16" s="39" customFormat="1" ht="17.25" customHeight="1" x14ac:dyDescent="0.35">
      <c r="B2624" s="14"/>
      <c r="C2624" s="25"/>
      <c r="D2624" s="16"/>
      <c r="E2624" s="4"/>
      <c r="F2624" s="4"/>
      <c r="G2624" s="4"/>
      <c r="H2624" s="4"/>
      <c r="I2624" s="4"/>
      <c r="J2624" s="17"/>
      <c r="K2624" s="119"/>
      <c r="L2624" s="18"/>
      <c r="M2624" s="19"/>
      <c r="N2624" s="20"/>
    </row>
    <row r="2625" spans="2:14" s="39" customFormat="1" ht="17.25" customHeight="1" x14ac:dyDescent="0.35">
      <c r="B2625" s="14"/>
      <c r="C2625" s="25"/>
      <c r="D2625" s="16"/>
      <c r="E2625" s="4"/>
      <c r="F2625" s="4"/>
      <c r="G2625" s="4"/>
      <c r="H2625" s="4"/>
      <c r="I2625" s="4"/>
      <c r="J2625" s="17">
        <f t="shared" ref="J2625" si="15">+I2625*2</f>
        <v>0</v>
      </c>
      <c r="K2625" s="119"/>
      <c r="L2625" s="18"/>
      <c r="M2625" s="19"/>
      <c r="N2625" s="20"/>
    </row>
    <row r="2626" spans="2:14" ht="41.25" customHeight="1" thickBot="1" x14ac:dyDescent="0.45">
      <c r="B2626" s="30"/>
      <c r="C2626" s="106" t="s">
        <v>700</v>
      </c>
      <c r="D2626" s="32"/>
      <c r="E2626" s="33"/>
      <c r="F2626" s="33"/>
      <c r="G2626" s="33"/>
      <c r="H2626" s="33"/>
      <c r="I2626" s="33"/>
      <c r="J2626" s="34"/>
      <c r="K2626" s="35"/>
      <c r="L2626" s="36" t="s">
        <v>34</v>
      </c>
      <c r="M2626" s="37">
        <f>SUM(M2582:M2606)</f>
        <v>0</v>
      </c>
      <c r="N2626" s="38"/>
    </row>
    <row r="2627" spans="2:14" ht="21.75" customHeight="1" thickTop="1" x14ac:dyDescent="0.4">
      <c r="B2627" s="41"/>
      <c r="C2627" s="95"/>
      <c r="D2627" s="43"/>
      <c r="E2627" s="44"/>
      <c r="F2627" s="44"/>
      <c r="G2627" s="44"/>
      <c r="H2627" s="44"/>
      <c r="I2627" s="44"/>
      <c r="J2627" s="45" t="s">
        <v>35</v>
      </c>
      <c r="K2627" s="35"/>
      <c r="L2627" s="46"/>
      <c r="M2627" s="47"/>
      <c r="N2627" s="48"/>
    </row>
    <row r="2628" spans="2:14" x14ac:dyDescent="0.35">
      <c r="B2628" s="49"/>
      <c r="C2628" s="50" t="s">
        <v>1043</v>
      </c>
      <c r="D2628" s="51"/>
      <c r="E2628" s="40"/>
      <c r="F2628" s="40"/>
      <c r="G2628" s="40"/>
      <c r="H2628" s="40"/>
      <c r="I2628" s="40"/>
      <c r="J2628" s="52"/>
      <c r="K2628" s="50"/>
      <c r="L2628" s="53"/>
      <c r="M2628" s="53"/>
      <c r="N2628" s="48"/>
    </row>
    <row r="2629" spans="2:14" ht="18" customHeight="1" x14ac:dyDescent="0.35">
      <c r="B2629" s="54"/>
      <c r="C2629" s="50" t="s">
        <v>763</v>
      </c>
      <c r="D2629" s="55"/>
      <c r="E2629" s="39"/>
      <c r="F2629" s="39"/>
      <c r="G2629" s="39"/>
      <c r="H2629" s="39"/>
      <c r="I2629" s="39"/>
      <c r="J2629" s="56"/>
      <c r="K2629" s="50"/>
      <c r="L2629" s="53"/>
      <c r="M2629" s="57"/>
      <c r="N2629" s="39"/>
    </row>
    <row r="2630" spans="2:14" ht="18" x14ac:dyDescent="0.4">
      <c r="B2630" s="54"/>
      <c r="C2630" s="50" t="s">
        <v>784</v>
      </c>
      <c r="D2630" s="55"/>
      <c r="E2630" s="39"/>
      <c r="F2630" s="39"/>
      <c r="G2630" s="39"/>
      <c r="H2630" s="39"/>
      <c r="I2630" s="39"/>
      <c r="J2630" s="52"/>
      <c r="K2630" s="58"/>
      <c r="L2630" s="59"/>
      <c r="M2630" s="57"/>
      <c r="N2630" s="48"/>
    </row>
    <row r="2631" spans="2:14" x14ac:dyDescent="0.35">
      <c r="B2631" s="54"/>
      <c r="C2631" s="50" t="s">
        <v>1103</v>
      </c>
      <c r="D2631" s="55"/>
      <c r="E2631" s="39"/>
      <c r="F2631" s="39"/>
      <c r="G2631" s="39"/>
      <c r="H2631" s="39"/>
      <c r="I2631" s="39"/>
      <c r="J2631" s="60" t="s">
        <v>39</v>
      </c>
      <c r="K2631" s="50"/>
      <c r="L2631" s="53"/>
      <c r="M2631" s="57"/>
      <c r="N2631" s="48"/>
    </row>
    <row r="2632" spans="2:14" x14ac:dyDescent="0.35">
      <c r="B2632" s="54"/>
      <c r="C2632" s="61" t="s">
        <v>1054</v>
      </c>
      <c r="D2632" s="55"/>
      <c r="E2632" s="39"/>
      <c r="F2632" s="39"/>
      <c r="G2632" s="39"/>
      <c r="H2632" s="39"/>
      <c r="I2632" s="39"/>
      <c r="J2632" s="56" t="s">
        <v>41</v>
      </c>
      <c r="K2632" s="50"/>
      <c r="L2632" s="53"/>
      <c r="M2632" s="57"/>
      <c r="N2632" s="48"/>
    </row>
    <row r="2633" spans="2:14" ht="18" x14ac:dyDescent="0.4">
      <c r="K2633" s="6" t="s">
        <v>0</v>
      </c>
      <c r="N2633" s="5"/>
    </row>
    <row r="2634" spans="2:14" ht="18" x14ac:dyDescent="0.4">
      <c r="K2634" s="6" t="s">
        <v>1157</v>
      </c>
      <c r="N2634" s="5"/>
    </row>
    <row r="2635" spans="2:14" ht="18" x14ac:dyDescent="0.4">
      <c r="K2635" s="6" t="str">
        <f>+K2575</f>
        <v>DLAMVUZO HIGH SCHOOL</v>
      </c>
      <c r="N2635" s="5"/>
    </row>
    <row r="2636" spans="2:14" ht="18" x14ac:dyDescent="0.4">
      <c r="B2636" s="8"/>
      <c r="C2636" s="9" t="s">
        <v>712</v>
      </c>
      <c r="D2636" s="10"/>
      <c r="E2636" s="11"/>
      <c r="F2636" s="11"/>
      <c r="G2636" s="11"/>
      <c r="H2636" s="11"/>
      <c r="I2636" s="11"/>
      <c r="J2636" s="12"/>
      <c r="K2636" s="12"/>
      <c r="L2636" s="11"/>
      <c r="M2636" s="11"/>
      <c r="N2636" s="5"/>
    </row>
    <row r="2637" spans="2:14" ht="18" x14ac:dyDescent="0.4">
      <c r="B2637" s="8" t="s">
        <v>2</v>
      </c>
      <c r="C2637" s="7"/>
      <c r="D2637" s="10" t="s">
        <v>3</v>
      </c>
      <c r="E2637" s="11" t="s">
        <v>4</v>
      </c>
      <c r="F2637" s="11" t="s">
        <v>4</v>
      </c>
      <c r="G2637" s="11" t="s">
        <v>4</v>
      </c>
      <c r="H2637" s="11" t="s">
        <v>4</v>
      </c>
      <c r="I2637" s="11" t="s">
        <v>4</v>
      </c>
      <c r="J2637" s="12"/>
      <c r="K2637" s="8" t="s">
        <v>5</v>
      </c>
      <c r="L2637" s="13" t="s">
        <v>6</v>
      </c>
      <c r="M2637" s="13" t="s">
        <v>7</v>
      </c>
      <c r="N2637" s="5"/>
    </row>
    <row r="2638" spans="2:14" ht="18" x14ac:dyDescent="0.4">
      <c r="B2638" s="62"/>
      <c r="C2638" s="24" t="s">
        <v>1042</v>
      </c>
      <c r="D2638" s="16"/>
      <c r="J2638" s="17"/>
      <c r="K2638" s="119"/>
      <c r="L2638" s="18"/>
      <c r="M2638" s="19"/>
    </row>
    <row r="2639" spans="2:14" ht="18" x14ac:dyDescent="0.4">
      <c r="B2639" s="14"/>
      <c r="C2639" s="24"/>
      <c r="D2639" s="16"/>
      <c r="J2639" s="17"/>
      <c r="K2639" s="119"/>
      <c r="L2639" s="18"/>
      <c r="M2639" s="19"/>
    </row>
    <row r="2640" spans="2:14" ht="18" x14ac:dyDescent="0.4">
      <c r="B2640" s="14"/>
      <c r="C2640" s="24" t="s">
        <v>1055</v>
      </c>
      <c r="D2640" s="16"/>
      <c r="J2640" s="17"/>
      <c r="K2640" s="119"/>
      <c r="L2640" s="18"/>
      <c r="M2640" s="19"/>
    </row>
    <row r="2641" spans="2:13" ht="18" x14ac:dyDescent="0.4">
      <c r="B2641" s="14"/>
      <c r="C2641" s="24"/>
      <c r="D2641" s="16"/>
      <c r="J2641" s="17"/>
      <c r="K2641" s="119"/>
      <c r="L2641" s="18"/>
      <c r="M2641" s="19"/>
    </row>
    <row r="2642" spans="2:13" ht="18" x14ac:dyDescent="0.4">
      <c r="B2642" s="14"/>
      <c r="C2642" s="24" t="s">
        <v>786</v>
      </c>
      <c r="D2642" s="16"/>
      <c r="J2642" s="17"/>
      <c r="K2642" s="119"/>
      <c r="L2642" s="18"/>
      <c r="M2642" s="19"/>
    </row>
    <row r="2643" spans="2:13" ht="18" x14ac:dyDescent="0.4">
      <c r="B2643" s="14"/>
      <c r="C2643" s="24"/>
      <c r="D2643" s="16"/>
      <c r="J2643" s="17"/>
      <c r="K2643" s="119"/>
      <c r="L2643" s="18"/>
      <c r="M2643" s="19"/>
    </row>
    <row r="2644" spans="2:13" ht="18" x14ac:dyDescent="0.4">
      <c r="B2644" s="14"/>
      <c r="C2644" s="24" t="s">
        <v>701</v>
      </c>
      <c r="D2644" s="16"/>
      <c r="J2644" s="17"/>
      <c r="K2644" s="119"/>
      <c r="L2644" s="18"/>
      <c r="M2644" s="19"/>
    </row>
    <row r="2645" spans="2:13" x14ac:dyDescent="0.35">
      <c r="B2645" s="14"/>
      <c r="C2645" s="25"/>
      <c r="D2645" s="16"/>
      <c r="J2645" s="17">
        <f t="shared" ref="J2645:J2666" si="16">+I2645*2</f>
        <v>0</v>
      </c>
      <c r="K2645" s="119"/>
      <c r="L2645" s="18"/>
      <c r="M2645" s="19"/>
    </row>
    <row r="2646" spans="2:13" ht="36" x14ac:dyDescent="0.4">
      <c r="B2646" s="14"/>
      <c r="C2646" s="74" t="s">
        <v>691</v>
      </c>
      <c r="D2646" s="16"/>
      <c r="E2646" s="4">
        <v>0</v>
      </c>
      <c r="J2646" s="17">
        <f t="shared" si="16"/>
        <v>0</v>
      </c>
      <c r="K2646" s="119"/>
      <c r="L2646" s="18"/>
      <c r="M2646" s="19"/>
    </row>
    <row r="2647" spans="2:13" x14ac:dyDescent="0.35">
      <c r="B2647" s="14"/>
      <c r="C2647" s="25"/>
      <c r="D2647" s="16"/>
      <c r="J2647" s="17"/>
      <c r="K2647" s="119"/>
      <c r="L2647" s="18"/>
      <c r="M2647" s="19"/>
    </row>
    <row r="2648" spans="2:13" ht="18" x14ac:dyDescent="0.4">
      <c r="B2648" s="14"/>
      <c r="C2648" s="24" t="s">
        <v>787</v>
      </c>
      <c r="D2648" s="16"/>
      <c r="J2648" s="17"/>
      <c r="K2648" s="119"/>
      <c r="L2648" s="18"/>
      <c r="M2648" s="19"/>
    </row>
    <row r="2649" spans="2:13" ht="18" x14ac:dyDescent="0.4">
      <c r="B2649" s="14"/>
      <c r="C2649" s="24"/>
      <c r="D2649" s="16"/>
      <c r="J2649" s="17"/>
      <c r="K2649" s="119"/>
      <c r="L2649" s="18"/>
      <c r="M2649" s="19"/>
    </row>
    <row r="2650" spans="2:13" ht="18" x14ac:dyDescent="0.4">
      <c r="B2650" s="14"/>
      <c r="C2650" s="24" t="s">
        <v>788</v>
      </c>
      <c r="D2650" s="16"/>
      <c r="J2650" s="17"/>
      <c r="K2650" s="119"/>
      <c r="L2650" s="18"/>
      <c r="M2650" s="19"/>
    </row>
    <row r="2651" spans="2:13" ht="18" x14ac:dyDescent="0.4">
      <c r="B2651" s="14"/>
      <c r="C2651" s="24"/>
      <c r="D2651" s="16"/>
      <c r="J2651" s="17"/>
      <c r="K2651" s="119"/>
      <c r="L2651" s="18"/>
      <c r="M2651" s="19"/>
    </row>
    <row r="2652" spans="2:13" ht="18" x14ac:dyDescent="0.4">
      <c r="B2652" s="120"/>
      <c r="C2652" s="24" t="s">
        <v>789</v>
      </c>
      <c r="D2652" s="16"/>
      <c r="J2652" s="17"/>
      <c r="K2652" s="119"/>
      <c r="L2652" s="18"/>
      <c r="M2652" s="19"/>
    </row>
    <row r="2653" spans="2:13" ht="18" x14ac:dyDescent="0.4">
      <c r="B2653" s="120"/>
      <c r="C2653" s="74"/>
      <c r="D2653" s="16"/>
      <c r="J2653" s="17"/>
      <c r="K2653" s="119"/>
      <c r="L2653" s="18"/>
      <c r="M2653" s="19"/>
    </row>
    <row r="2654" spans="2:13" x14ac:dyDescent="0.35">
      <c r="B2654" s="120">
        <v>1</v>
      </c>
      <c r="C2654" s="25" t="s">
        <v>790</v>
      </c>
      <c r="D2654" s="16" t="s">
        <v>693</v>
      </c>
      <c r="E2654" s="4">
        <f>2*E2662</f>
        <v>16</v>
      </c>
      <c r="F2654" s="4">
        <f t="shared" ref="F2654:I2654" si="17">2*F2662</f>
        <v>10</v>
      </c>
      <c r="G2654" s="4">
        <f t="shared" si="17"/>
        <v>0</v>
      </c>
      <c r="H2654" s="4">
        <f t="shared" si="17"/>
        <v>0</v>
      </c>
      <c r="I2654" s="4">
        <f t="shared" si="17"/>
        <v>12</v>
      </c>
      <c r="J2654" s="17">
        <f t="shared" si="16"/>
        <v>24</v>
      </c>
      <c r="K2654" s="119">
        <v>20</v>
      </c>
      <c r="L2654" s="18"/>
      <c r="M2654" s="19">
        <f>+L2654*K2654</f>
        <v>0</v>
      </c>
    </row>
    <row r="2655" spans="2:13" ht="18" x14ac:dyDescent="0.4">
      <c r="B2655" s="120"/>
      <c r="C2655" s="74"/>
      <c r="D2655" s="16"/>
      <c r="J2655" s="17">
        <f t="shared" si="16"/>
        <v>0</v>
      </c>
      <c r="K2655" s="119"/>
      <c r="L2655" s="18"/>
      <c r="M2655" s="19"/>
    </row>
    <row r="2656" spans="2:13" ht="18" x14ac:dyDescent="0.4">
      <c r="B2656" s="120"/>
      <c r="C2656" s="24" t="s">
        <v>791</v>
      </c>
      <c r="D2656" s="16"/>
      <c r="J2656" s="17">
        <f t="shared" si="16"/>
        <v>0</v>
      </c>
      <c r="K2656" s="119"/>
      <c r="L2656" s="18"/>
      <c r="M2656" s="19"/>
    </row>
    <row r="2657" spans="2:13" x14ac:dyDescent="0.35">
      <c r="B2657" s="120"/>
      <c r="C2657" s="127"/>
      <c r="D2657" s="16"/>
      <c r="J2657" s="17">
        <f t="shared" si="16"/>
        <v>0</v>
      </c>
      <c r="K2657" s="119"/>
      <c r="L2657" s="18"/>
      <c r="M2657" s="19"/>
    </row>
    <row r="2658" spans="2:13" ht="35" x14ac:dyDescent="0.35">
      <c r="B2658" s="120">
        <v>2</v>
      </c>
      <c r="C2658" s="25" t="s">
        <v>792</v>
      </c>
      <c r="D2658" s="16" t="s">
        <v>793</v>
      </c>
      <c r="E2658" s="4">
        <v>1</v>
      </c>
      <c r="F2658" s="4">
        <v>3</v>
      </c>
      <c r="I2658" s="4">
        <v>2</v>
      </c>
      <c r="J2658" s="17">
        <f t="shared" si="16"/>
        <v>4</v>
      </c>
      <c r="K2658" s="119">
        <v>6</v>
      </c>
      <c r="L2658" s="18"/>
      <c r="M2658" s="19">
        <f>+L2658*K2658</f>
        <v>0</v>
      </c>
    </row>
    <row r="2659" spans="2:13" ht="18" x14ac:dyDescent="0.4">
      <c r="B2659" s="120"/>
      <c r="C2659" s="74"/>
      <c r="D2659" s="16"/>
      <c r="J2659" s="17"/>
      <c r="K2659" s="119"/>
      <c r="L2659" s="18"/>
      <c r="M2659" s="19"/>
    </row>
    <row r="2660" spans="2:13" ht="18" x14ac:dyDescent="0.4">
      <c r="B2660" s="120"/>
      <c r="C2660" s="24" t="s">
        <v>794</v>
      </c>
      <c r="D2660" s="16"/>
      <c r="J2660" s="17"/>
      <c r="K2660" s="119"/>
      <c r="L2660" s="18"/>
      <c r="M2660" s="19"/>
    </row>
    <row r="2661" spans="2:13" x14ac:dyDescent="0.35">
      <c r="B2661" s="120"/>
      <c r="C2661" s="25"/>
      <c r="D2661" s="16"/>
      <c r="J2661" s="17"/>
      <c r="K2661" s="119"/>
      <c r="L2661" s="18"/>
      <c r="M2661" s="19"/>
    </row>
    <row r="2662" spans="2:13" x14ac:dyDescent="0.35">
      <c r="B2662" s="120">
        <v>3</v>
      </c>
      <c r="C2662" s="25" t="s">
        <v>795</v>
      </c>
      <c r="D2662" s="16" t="s">
        <v>693</v>
      </c>
      <c r="E2662" s="4">
        <v>8</v>
      </c>
      <c r="F2662" s="4">
        <v>5</v>
      </c>
      <c r="I2662" s="4">
        <v>6</v>
      </c>
      <c r="J2662" s="17">
        <f t="shared" si="16"/>
        <v>12</v>
      </c>
      <c r="K2662" s="119"/>
      <c r="L2662" s="18"/>
      <c r="M2662" s="19">
        <f>+L2662*K2662</f>
        <v>0</v>
      </c>
    </row>
    <row r="2663" spans="2:13" x14ac:dyDescent="0.35">
      <c r="B2663" s="120"/>
      <c r="C2663" s="25"/>
      <c r="D2663" s="16"/>
      <c r="J2663" s="17"/>
      <c r="K2663" s="119"/>
      <c r="L2663" s="18"/>
      <c r="M2663" s="19"/>
    </row>
    <row r="2664" spans="2:13" ht="18" x14ac:dyDescent="0.4">
      <c r="B2664" s="120"/>
      <c r="C2664" s="24" t="s">
        <v>796</v>
      </c>
      <c r="D2664" s="16"/>
      <c r="J2664" s="17"/>
      <c r="K2664" s="119"/>
      <c r="L2664" s="18"/>
      <c r="M2664" s="19"/>
    </row>
    <row r="2665" spans="2:13" x14ac:dyDescent="0.35">
      <c r="B2665" s="120"/>
      <c r="C2665" s="25"/>
      <c r="D2665" s="16"/>
      <c r="J2665" s="17"/>
      <c r="K2665" s="119"/>
      <c r="L2665" s="18"/>
      <c r="M2665" s="19"/>
    </row>
    <row r="2666" spans="2:13" x14ac:dyDescent="0.35">
      <c r="B2666" s="120">
        <v>4</v>
      </c>
      <c r="C2666" s="25" t="s">
        <v>797</v>
      </c>
      <c r="D2666" s="16" t="s">
        <v>693</v>
      </c>
      <c r="E2666" s="4">
        <f>+E2658</f>
        <v>1</v>
      </c>
      <c r="F2666" s="4">
        <f>+F2658</f>
        <v>3</v>
      </c>
      <c r="G2666" s="4">
        <f>+G2658</f>
        <v>0</v>
      </c>
      <c r="H2666" s="4">
        <f>+H2658</f>
        <v>0</v>
      </c>
      <c r="I2666" s="4">
        <f>+I2658</f>
        <v>2</v>
      </c>
      <c r="J2666" s="17">
        <f t="shared" si="16"/>
        <v>4</v>
      </c>
      <c r="K2666" s="119">
        <v>10</v>
      </c>
      <c r="L2666" s="18"/>
      <c r="M2666" s="19">
        <f>+L2666*K2666</f>
        <v>0</v>
      </c>
    </row>
    <row r="2667" spans="2:13" x14ac:dyDescent="0.35">
      <c r="B2667" s="120"/>
      <c r="C2667" s="25"/>
      <c r="D2667" s="16"/>
      <c r="J2667" s="17"/>
      <c r="K2667" s="119"/>
      <c r="L2667" s="18"/>
      <c r="M2667" s="19"/>
    </row>
    <row r="2668" spans="2:13" ht="18" x14ac:dyDescent="0.4">
      <c r="B2668" s="120"/>
      <c r="C2668" s="24" t="s">
        <v>798</v>
      </c>
      <c r="D2668" s="16"/>
      <c r="J2668" s="17"/>
      <c r="K2668" s="119"/>
      <c r="L2668" s="18"/>
      <c r="M2668" s="19"/>
    </row>
    <row r="2669" spans="2:13" ht="18" x14ac:dyDescent="0.4">
      <c r="B2669" s="120"/>
      <c r="C2669" s="74"/>
      <c r="D2669" s="16"/>
      <c r="J2669" s="17"/>
      <c r="K2669" s="119"/>
      <c r="L2669" s="18"/>
      <c r="M2669" s="19"/>
    </row>
    <row r="2670" spans="2:13" ht="72" x14ac:dyDescent="0.4">
      <c r="B2670" s="120"/>
      <c r="C2670" s="24" t="s">
        <v>799</v>
      </c>
      <c r="D2670" s="16"/>
      <c r="J2670" s="17"/>
      <c r="K2670" s="119"/>
      <c r="L2670" s="18"/>
      <c r="M2670" s="19"/>
    </row>
    <row r="2671" spans="2:13" x14ac:dyDescent="0.35">
      <c r="B2671" s="120"/>
      <c r="C2671" s="25"/>
      <c r="D2671" s="16"/>
      <c r="J2671" s="17"/>
      <c r="K2671" s="119"/>
      <c r="L2671" s="18"/>
      <c r="M2671" s="19"/>
    </row>
    <row r="2672" spans="2:13" ht="35" x14ac:dyDescent="0.35">
      <c r="B2672" s="120">
        <v>5</v>
      </c>
      <c r="C2672" s="25" t="s">
        <v>800</v>
      </c>
      <c r="D2672" s="16" t="s">
        <v>693</v>
      </c>
      <c r="E2672" s="4">
        <v>1</v>
      </c>
      <c r="F2672" s="4">
        <v>3</v>
      </c>
      <c r="I2672" s="4">
        <v>1</v>
      </c>
      <c r="J2672" s="17">
        <f t="shared" ref="J2672:J2683" si="18">+I2672*2</f>
        <v>2</v>
      </c>
      <c r="K2672" s="119">
        <v>10</v>
      </c>
      <c r="L2672" s="18"/>
      <c r="M2672" s="19">
        <f>+L2672*K2672</f>
        <v>0</v>
      </c>
    </row>
    <row r="2673" spans="2:13" x14ac:dyDescent="0.35">
      <c r="B2673" s="120"/>
      <c r="C2673" s="25"/>
      <c r="D2673" s="16"/>
      <c r="J2673" s="17"/>
      <c r="K2673" s="119"/>
      <c r="L2673" s="18"/>
      <c r="M2673" s="19"/>
    </row>
    <row r="2674" spans="2:13" ht="18" x14ac:dyDescent="0.4">
      <c r="B2674" s="120"/>
      <c r="C2674" s="24" t="s">
        <v>801</v>
      </c>
      <c r="D2674" s="16"/>
      <c r="J2674" s="17"/>
      <c r="K2674" s="119"/>
      <c r="L2674" s="18"/>
      <c r="M2674" s="19"/>
    </row>
    <row r="2675" spans="2:13" x14ac:dyDescent="0.35">
      <c r="B2675" s="120"/>
      <c r="C2675" s="25"/>
      <c r="D2675" s="16"/>
      <c r="J2675" s="17"/>
      <c r="K2675" s="119"/>
      <c r="L2675" s="18"/>
      <c r="M2675" s="19"/>
    </row>
    <row r="2676" spans="2:13" x14ac:dyDescent="0.35">
      <c r="B2676" s="120">
        <v>6</v>
      </c>
      <c r="C2676" s="25" t="s">
        <v>802</v>
      </c>
      <c r="D2676" s="16" t="s">
        <v>693</v>
      </c>
      <c r="E2676" s="4">
        <v>0</v>
      </c>
      <c r="F2676" s="4">
        <v>1</v>
      </c>
      <c r="I2676" s="4">
        <v>0</v>
      </c>
      <c r="J2676" s="17">
        <f t="shared" si="18"/>
        <v>0</v>
      </c>
      <c r="K2676" s="119">
        <v>45</v>
      </c>
      <c r="L2676" s="18"/>
      <c r="M2676" s="19">
        <f>+L2676*K2676</f>
        <v>0</v>
      </c>
    </row>
    <row r="2677" spans="2:13" x14ac:dyDescent="0.35">
      <c r="B2677" s="120"/>
      <c r="C2677" s="25"/>
      <c r="D2677" s="16"/>
      <c r="J2677" s="17">
        <f t="shared" si="18"/>
        <v>0</v>
      </c>
      <c r="K2677" s="119"/>
      <c r="L2677" s="18"/>
      <c r="M2677" s="19"/>
    </row>
    <row r="2678" spans="2:13" x14ac:dyDescent="0.35">
      <c r="B2678" s="120">
        <v>7</v>
      </c>
      <c r="C2678" s="25" t="s">
        <v>803</v>
      </c>
      <c r="D2678" s="16" t="s">
        <v>693</v>
      </c>
      <c r="E2678" s="4">
        <f>+E2666+E2662</f>
        <v>9</v>
      </c>
      <c r="F2678" s="4">
        <f>+F2666+F2662</f>
        <v>8</v>
      </c>
      <c r="G2678" s="4">
        <f>+G2666+G2662</f>
        <v>0</v>
      </c>
      <c r="H2678" s="4">
        <f>+H2666+H2662</f>
        <v>0</v>
      </c>
      <c r="I2678" s="4">
        <f>+I2666+I2662</f>
        <v>8</v>
      </c>
      <c r="J2678" s="17">
        <f t="shared" si="18"/>
        <v>16</v>
      </c>
      <c r="K2678" s="119">
        <v>45</v>
      </c>
      <c r="L2678" s="18"/>
      <c r="M2678" s="19">
        <f>+L2678*K2678</f>
        <v>0</v>
      </c>
    </row>
    <row r="2679" spans="2:13" x14ac:dyDescent="0.35">
      <c r="B2679" s="120"/>
      <c r="C2679" s="25"/>
      <c r="D2679" s="16"/>
      <c r="J2679" s="17">
        <f t="shared" si="18"/>
        <v>0</v>
      </c>
      <c r="K2679" s="119"/>
      <c r="L2679" s="18"/>
      <c r="M2679" s="19"/>
    </row>
    <row r="2680" spans="2:13" ht="35" x14ac:dyDescent="0.35">
      <c r="B2680" s="120">
        <v>8</v>
      </c>
      <c r="C2680" s="25" t="s">
        <v>804</v>
      </c>
      <c r="D2680" s="16" t="s">
        <v>693</v>
      </c>
      <c r="E2680" s="4">
        <f>+E2676</f>
        <v>0</v>
      </c>
      <c r="F2680" s="4">
        <f t="shared" ref="F2680:I2680" si="19">+F2676</f>
        <v>1</v>
      </c>
      <c r="G2680" s="4">
        <f t="shared" si="19"/>
        <v>0</v>
      </c>
      <c r="H2680" s="4">
        <f t="shared" si="19"/>
        <v>0</v>
      </c>
      <c r="I2680" s="4">
        <f t="shared" si="19"/>
        <v>0</v>
      </c>
      <c r="J2680" s="17">
        <f t="shared" si="18"/>
        <v>0</v>
      </c>
      <c r="K2680" s="119">
        <v>4</v>
      </c>
      <c r="L2680" s="18"/>
      <c r="M2680" s="19">
        <f>+L2680*K2680</f>
        <v>0</v>
      </c>
    </row>
    <row r="2681" spans="2:13" x14ac:dyDescent="0.35">
      <c r="B2681" s="120"/>
      <c r="C2681" s="25"/>
      <c r="D2681" s="16"/>
      <c r="J2681" s="17">
        <f t="shared" si="18"/>
        <v>0</v>
      </c>
      <c r="K2681" s="119"/>
      <c r="L2681" s="18"/>
      <c r="M2681" s="19"/>
    </row>
    <row r="2682" spans="2:13" x14ac:dyDescent="0.35">
      <c r="B2682" s="120">
        <v>9</v>
      </c>
      <c r="C2682" s="25" t="s">
        <v>805</v>
      </c>
      <c r="D2682" s="16" t="s">
        <v>702</v>
      </c>
      <c r="E2682" s="4">
        <f>1*E2666</f>
        <v>1</v>
      </c>
      <c r="F2682" s="4">
        <f>1*F2666</f>
        <v>3</v>
      </c>
      <c r="G2682" s="4">
        <f>1*G2666</f>
        <v>0</v>
      </c>
      <c r="H2682" s="4">
        <f>1*H2666</f>
        <v>0</v>
      </c>
      <c r="I2682" s="4">
        <f>1*I2666</f>
        <v>2</v>
      </c>
      <c r="J2682" s="17">
        <f t="shared" si="18"/>
        <v>4</v>
      </c>
      <c r="K2682" s="119">
        <v>50</v>
      </c>
      <c r="L2682" s="18"/>
      <c r="M2682" s="19">
        <f>+L2682*K2682</f>
        <v>0</v>
      </c>
    </row>
    <row r="2683" spans="2:13" x14ac:dyDescent="0.35">
      <c r="B2683" s="120"/>
      <c r="C2683" s="25"/>
      <c r="D2683" s="16"/>
      <c r="J2683" s="17">
        <f t="shared" si="18"/>
        <v>0</v>
      </c>
      <c r="K2683" s="119"/>
      <c r="L2683" s="18"/>
      <c r="M2683" s="19"/>
    </row>
    <row r="2684" spans="2:13" ht="18" x14ac:dyDescent="0.4">
      <c r="B2684" s="120"/>
      <c r="C2684" s="24"/>
      <c r="D2684" s="16"/>
      <c r="J2684" s="17"/>
      <c r="K2684" s="119"/>
      <c r="L2684" s="18"/>
      <c r="M2684" s="19"/>
    </row>
    <row r="2685" spans="2:13" x14ac:dyDescent="0.35">
      <c r="B2685" s="120"/>
      <c r="C2685" s="25"/>
      <c r="D2685" s="16"/>
      <c r="J2685" s="17"/>
      <c r="K2685" s="119"/>
      <c r="L2685" s="18"/>
      <c r="M2685" s="19"/>
    </row>
    <row r="2686" spans="2:13" x14ac:dyDescent="0.35">
      <c r="B2686" s="120"/>
      <c r="C2686" s="25"/>
      <c r="D2686" s="16"/>
      <c r="J2686" s="17"/>
      <c r="K2686" s="119"/>
      <c r="L2686" s="18"/>
      <c r="M2686" s="19"/>
    </row>
    <row r="2687" spans="2:13" x14ac:dyDescent="0.35">
      <c r="B2687" s="120"/>
      <c r="C2687" s="25"/>
      <c r="D2687" s="16"/>
      <c r="J2687" s="17"/>
      <c r="K2687" s="119"/>
      <c r="L2687" s="18"/>
      <c r="M2687" s="19"/>
    </row>
    <row r="2688" spans="2:13" x14ac:dyDescent="0.35">
      <c r="B2688" s="120"/>
      <c r="C2688" s="25"/>
      <c r="D2688" s="16"/>
      <c r="J2688" s="17"/>
      <c r="K2688" s="119"/>
      <c r="L2688" s="18"/>
      <c r="M2688" s="19"/>
    </row>
    <row r="2689" spans="2:22" x14ac:dyDescent="0.35">
      <c r="B2689" s="120"/>
      <c r="C2689" s="25"/>
      <c r="D2689" s="16"/>
      <c r="J2689" s="17"/>
      <c r="K2689" s="119"/>
      <c r="L2689" s="18"/>
      <c r="M2689" s="19"/>
    </row>
    <row r="2690" spans="2:22" x14ac:dyDescent="0.35">
      <c r="B2690" s="120"/>
      <c r="C2690" s="25"/>
      <c r="D2690" s="16"/>
      <c r="J2690" s="17"/>
      <c r="K2690" s="119"/>
      <c r="L2690" s="18"/>
      <c r="M2690" s="19"/>
    </row>
    <row r="2691" spans="2:22" x14ac:dyDescent="0.35">
      <c r="B2691" s="120"/>
      <c r="C2691" s="25"/>
      <c r="D2691" s="16"/>
      <c r="J2691" s="17"/>
      <c r="K2691" s="119"/>
      <c r="L2691" s="18"/>
      <c r="M2691" s="19"/>
    </row>
    <row r="2692" spans="2:22" x14ac:dyDescent="0.35">
      <c r="B2692" s="120"/>
      <c r="C2692" s="25"/>
      <c r="D2692" s="16"/>
      <c r="J2692" s="17">
        <f t="shared" ref="J2692" si="20">+I2692*2</f>
        <v>0</v>
      </c>
      <c r="K2692" s="119"/>
      <c r="L2692" s="18"/>
      <c r="M2692" s="19"/>
    </row>
    <row r="2693" spans="2:22" ht="42.75" customHeight="1" thickBot="1" x14ac:dyDescent="0.45">
      <c r="B2693" s="124"/>
      <c r="C2693" s="121" t="s">
        <v>682</v>
      </c>
      <c r="D2693" s="32"/>
      <c r="E2693" s="33"/>
      <c r="F2693" s="33"/>
      <c r="G2693" s="33"/>
      <c r="H2693" s="33"/>
      <c r="I2693" s="33"/>
      <c r="J2693" s="34"/>
      <c r="K2693" s="35"/>
      <c r="L2693" s="36" t="s">
        <v>34</v>
      </c>
      <c r="M2693" s="37">
        <f>SUM(M2650:M2692)</f>
        <v>0</v>
      </c>
      <c r="N2693" s="38"/>
    </row>
    <row r="2694" spans="2:22" ht="18.5" thickTop="1" x14ac:dyDescent="0.4">
      <c r="B2694" s="41"/>
      <c r="C2694" s="95"/>
      <c r="D2694" s="43"/>
      <c r="E2694" s="44"/>
      <c r="F2694" s="44"/>
      <c r="G2694" s="44"/>
      <c r="H2694" s="44"/>
      <c r="I2694" s="44"/>
      <c r="J2694" s="45" t="s">
        <v>35</v>
      </c>
      <c r="K2694" s="35"/>
      <c r="L2694" s="46"/>
      <c r="M2694" s="47"/>
      <c r="N2694" s="48"/>
    </row>
    <row r="2695" spans="2:22" x14ac:dyDescent="0.35">
      <c r="B2695" s="49"/>
      <c r="C2695" s="50" t="s">
        <v>1056</v>
      </c>
      <c r="D2695" s="51"/>
      <c r="E2695" s="40"/>
      <c r="F2695" s="40"/>
      <c r="G2695" s="40"/>
      <c r="H2695" s="40"/>
      <c r="I2695" s="40"/>
      <c r="J2695" s="52"/>
      <c r="K2695" s="50"/>
      <c r="L2695" s="53"/>
      <c r="M2695" s="53"/>
      <c r="N2695" s="48"/>
    </row>
    <row r="2696" spans="2:22" x14ac:dyDescent="0.35">
      <c r="B2696" s="54"/>
      <c r="C2696" s="50" t="s">
        <v>783</v>
      </c>
      <c r="D2696" s="55"/>
      <c r="E2696" s="39"/>
      <c r="F2696" s="39"/>
      <c r="G2696" s="39"/>
      <c r="H2696" s="39"/>
      <c r="I2696" s="39"/>
      <c r="J2696" s="56"/>
      <c r="K2696" s="50"/>
      <c r="L2696" s="53"/>
      <c r="M2696" s="57"/>
      <c r="N2696" s="39"/>
    </row>
    <row r="2697" spans="2:22" ht="18" x14ac:dyDescent="0.4">
      <c r="B2697" s="54"/>
      <c r="C2697" s="50" t="s">
        <v>806</v>
      </c>
      <c r="D2697" s="55"/>
      <c r="E2697" s="39"/>
      <c r="F2697" s="39"/>
      <c r="G2697" s="39"/>
      <c r="H2697" s="39"/>
      <c r="I2697" s="39"/>
      <c r="J2697" s="52"/>
      <c r="K2697" s="58"/>
      <c r="L2697" s="59"/>
      <c r="M2697" s="57"/>
      <c r="N2697" s="48"/>
    </row>
    <row r="2698" spans="2:22" x14ac:dyDescent="0.35">
      <c r="B2698" s="54"/>
      <c r="C2698" s="50" t="s">
        <v>1103</v>
      </c>
      <c r="D2698" s="55"/>
      <c r="E2698" s="39"/>
      <c r="F2698" s="39"/>
      <c r="G2698" s="39"/>
      <c r="H2698" s="39"/>
      <c r="I2698" s="39"/>
      <c r="J2698" s="60" t="s">
        <v>39</v>
      </c>
      <c r="K2698" s="50"/>
      <c r="L2698" s="53"/>
      <c r="M2698" s="57"/>
      <c r="N2698" s="48"/>
    </row>
    <row r="2699" spans="2:22" x14ac:dyDescent="0.35">
      <c r="B2699" s="54"/>
      <c r="C2699" s="61" t="s">
        <v>1057</v>
      </c>
      <c r="D2699" s="55"/>
      <c r="E2699" s="39"/>
      <c r="F2699" s="39"/>
      <c r="G2699" s="39"/>
      <c r="H2699" s="39"/>
      <c r="I2699" s="39"/>
      <c r="J2699" s="56" t="s">
        <v>41</v>
      </c>
      <c r="K2699" s="50"/>
      <c r="L2699" s="53"/>
      <c r="M2699" s="57"/>
      <c r="N2699" s="48"/>
    </row>
    <row r="2700" spans="2:22" ht="18" x14ac:dyDescent="0.4">
      <c r="B2700" s="58"/>
      <c r="K2700" s="6" t="s">
        <v>0</v>
      </c>
      <c r="N2700" s="5"/>
    </row>
    <row r="2701" spans="2:22" s="7" customFormat="1" ht="18" x14ac:dyDescent="0.4">
      <c r="B2701" s="97" t="s">
        <v>808</v>
      </c>
      <c r="C2701" s="2"/>
      <c r="D2701" s="3"/>
      <c r="E2701" s="4"/>
      <c r="F2701" s="4"/>
      <c r="G2701" s="4"/>
      <c r="H2701" s="4"/>
      <c r="I2701" s="4"/>
      <c r="J2701" s="5"/>
      <c r="K2701" s="6" t="s">
        <v>1157</v>
      </c>
      <c r="N2701" s="5"/>
      <c r="O2701" s="5"/>
      <c r="P2701" s="5"/>
      <c r="Q2701" s="5"/>
      <c r="R2701" s="5"/>
      <c r="S2701" s="5"/>
      <c r="T2701" s="5"/>
      <c r="U2701" s="5"/>
      <c r="V2701" s="5"/>
    </row>
    <row r="2702" spans="2:22" ht="18" x14ac:dyDescent="0.4">
      <c r="K2702" s="6" t="s">
        <v>1102</v>
      </c>
      <c r="N2702" s="5"/>
    </row>
    <row r="2703" spans="2:22" s="7" customFormat="1" ht="18" x14ac:dyDescent="0.4">
      <c r="B2703" s="54"/>
      <c r="C2703" s="58"/>
      <c r="D2703" s="55"/>
      <c r="E2703" s="39"/>
      <c r="F2703" s="39"/>
      <c r="G2703" s="39"/>
      <c r="H2703" s="39"/>
      <c r="I2703" s="39"/>
      <c r="J2703" s="56"/>
      <c r="K2703" s="50"/>
      <c r="L2703" s="53"/>
      <c r="M2703" s="57"/>
      <c r="N2703" s="48"/>
      <c r="O2703" s="5"/>
      <c r="P2703" s="5"/>
      <c r="Q2703" s="5"/>
      <c r="R2703" s="5"/>
      <c r="S2703" s="5"/>
      <c r="T2703" s="5"/>
      <c r="U2703" s="5"/>
      <c r="V2703" s="5"/>
    </row>
    <row r="2704" spans="2:22" ht="21.75" customHeight="1" x14ac:dyDescent="0.35">
      <c r="B2704" s="54"/>
      <c r="C2704" s="97" t="s">
        <v>1058</v>
      </c>
      <c r="D2704" s="55"/>
      <c r="E2704" s="39"/>
      <c r="F2704" s="39"/>
      <c r="G2704" s="39"/>
      <c r="H2704" s="39"/>
      <c r="I2704" s="39"/>
      <c r="J2704" s="56"/>
      <c r="K2704" s="50"/>
      <c r="L2704" s="53"/>
      <c r="M2704" s="57"/>
      <c r="N2704" s="48"/>
    </row>
    <row r="2705" spans="2:14" ht="18" x14ac:dyDescent="0.35">
      <c r="B2705" s="54"/>
      <c r="C2705" s="97"/>
      <c r="D2705" s="55"/>
      <c r="E2705" s="39"/>
      <c r="F2705" s="39"/>
      <c r="G2705" s="39"/>
      <c r="H2705" s="39"/>
      <c r="I2705" s="39"/>
      <c r="J2705" s="56"/>
      <c r="K2705" s="50"/>
      <c r="L2705" s="53"/>
      <c r="M2705" s="57"/>
      <c r="N2705" s="48"/>
    </row>
    <row r="2706" spans="2:14" ht="18" customHeight="1" x14ac:dyDescent="0.35">
      <c r="B2706" s="98"/>
      <c r="C2706" s="99"/>
      <c r="D2706" s="100"/>
      <c r="E2706" s="101"/>
      <c r="F2706" s="102" t="s">
        <v>34</v>
      </c>
      <c r="G2706" s="50"/>
      <c r="H2706" s="50"/>
      <c r="I2706" s="50"/>
      <c r="J2706" s="103"/>
      <c r="K2706" s="50"/>
      <c r="L2706" s="53"/>
      <c r="M2706" s="104"/>
      <c r="N2706" s="48"/>
    </row>
    <row r="2707" spans="2:14" x14ac:dyDescent="0.35">
      <c r="B2707" s="98"/>
      <c r="C2707" s="99" t="s">
        <v>1059</v>
      </c>
      <c r="D2707" s="100"/>
      <c r="E2707" s="101"/>
      <c r="F2707" s="102"/>
      <c r="G2707" s="50"/>
      <c r="H2707" s="50"/>
      <c r="I2707" s="50"/>
      <c r="J2707" s="103"/>
      <c r="K2707" s="50"/>
      <c r="L2707" s="53" t="s">
        <v>34</v>
      </c>
      <c r="M2707" s="104">
        <f>+M2693</f>
        <v>0</v>
      </c>
      <c r="N2707" s="48"/>
    </row>
    <row r="2708" spans="2:14" x14ac:dyDescent="0.35">
      <c r="B2708" s="98"/>
      <c r="C2708" s="99"/>
      <c r="D2708" s="100"/>
      <c r="E2708" s="101"/>
      <c r="F2708" s="102" t="s">
        <v>34</v>
      </c>
      <c r="G2708" s="50"/>
      <c r="H2708" s="50"/>
      <c r="I2708" s="50"/>
      <c r="J2708" s="103"/>
      <c r="K2708" s="50"/>
      <c r="L2708" s="53"/>
      <c r="M2708" s="104"/>
      <c r="N2708" s="48"/>
    </row>
    <row r="2709" spans="2:14" s="128" customFormat="1" x14ac:dyDescent="0.35">
      <c r="B2709" s="98"/>
      <c r="C2709" s="99"/>
      <c r="D2709" s="100"/>
      <c r="E2709" s="101"/>
      <c r="F2709" s="102"/>
      <c r="G2709" s="50"/>
      <c r="H2709" s="50"/>
      <c r="I2709" s="50"/>
      <c r="J2709" s="103"/>
      <c r="K2709" s="50"/>
      <c r="L2709" s="53"/>
      <c r="M2709" s="104"/>
      <c r="N2709" s="48"/>
    </row>
    <row r="2710" spans="2:14" s="128" customFormat="1" x14ac:dyDescent="0.35">
      <c r="B2710" s="98"/>
      <c r="C2710" s="99"/>
      <c r="D2710" s="100"/>
      <c r="E2710" s="101"/>
      <c r="F2710" s="102"/>
      <c r="G2710" s="50"/>
      <c r="H2710" s="50"/>
      <c r="I2710" s="50"/>
      <c r="J2710" s="103"/>
      <c r="K2710" s="50"/>
      <c r="L2710" s="53"/>
      <c r="M2710" s="104"/>
      <c r="N2710" s="48"/>
    </row>
    <row r="2711" spans="2:14" s="128" customFormat="1" x14ac:dyDescent="0.35">
      <c r="B2711" s="98"/>
      <c r="C2711" s="99"/>
      <c r="D2711" s="105"/>
      <c r="E2711" s="50"/>
      <c r="F2711" s="50"/>
      <c r="G2711" s="50"/>
      <c r="H2711" s="50"/>
      <c r="I2711" s="50"/>
      <c r="J2711" s="103"/>
      <c r="K2711" s="50"/>
      <c r="L2711" s="53"/>
      <c r="M2711" s="104"/>
      <c r="N2711" s="48"/>
    </row>
    <row r="2712" spans="2:14" s="128" customFormat="1" x14ac:dyDescent="0.35">
      <c r="B2712" s="98"/>
      <c r="C2712" s="99"/>
      <c r="D2712" s="105"/>
      <c r="E2712" s="50"/>
      <c r="F2712" s="50"/>
      <c r="G2712" s="50"/>
      <c r="H2712" s="50"/>
      <c r="I2712" s="50"/>
      <c r="J2712" s="103"/>
      <c r="K2712" s="50"/>
      <c r="L2712" s="53"/>
      <c r="M2712" s="104"/>
      <c r="N2712" s="48"/>
    </row>
    <row r="2713" spans="2:14" s="128" customFormat="1" x14ac:dyDescent="0.35">
      <c r="B2713" s="98"/>
      <c r="C2713" s="99"/>
      <c r="D2713" s="105"/>
      <c r="E2713" s="50"/>
      <c r="F2713" s="50"/>
      <c r="G2713" s="50"/>
      <c r="H2713" s="50"/>
      <c r="I2713" s="50"/>
      <c r="J2713" s="103"/>
      <c r="K2713" s="50"/>
      <c r="L2713" s="53"/>
      <c r="M2713" s="104"/>
      <c r="N2713" s="48"/>
    </row>
    <row r="2714" spans="2:14" s="128" customFormat="1" x14ac:dyDescent="0.35">
      <c r="B2714" s="98"/>
      <c r="C2714" s="99"/>
      <c r="D2714" s="32"/>
      <c r="E2714" s="39"/>
      <c r="F2714" s="39"/>
      <c r="G2714" s="39"/>
      <c r="H2714" s="39"/>
      <c r="I2714" s="39"/>
      <c r="J2714" s="56"/>
      <c r="K2714" s="50"/>
      <c r="L2714" s="53"/>
      <c r="M2714" s="104"/>
      <c r="N2714" s="48"/>
    </row>
    <row r="2715" spans="2:14" s="128" customFormat="1" x14ac:dyDescent="0.35">
      <c r="B2715" s="98"/>
      <c r="C2715" s="99"/>
      <c r="D2715" s="32"/>
      <c r="E2715" s="39"/>
      <c r="F2715" s="39"/>
      <c r="G2715" s="39"/>
      <c r="H2715" s="39"/>
      <c r="I2715" s="39"/>
      <c r="J2715" s="56"/>
      <c r="K2715" s="50"/>
      <c r="L2715" s="53"/>
      <c r="M2715" s="104"/>
      <c r="N2715" s="48"/>
    </row>
    <row r="2716" spans="2:14" s="128" customFormat="1" x14ac:dyDescent="0.35">
      <c r="B2716" s="98"/>
      <c r="C2716" s="99"/>
      <c r="D2716" s="32"/>
      <c r="E2716" s="39"/>
      <c r="F2716" s="39"/>
      <c r="G2716" s="39"/>
      <c r="H2716" s="39"/>
      <c r="I2716" s="39"/>
      <c r="J2716" s="56"/>
      <c r="K2716" s="50"/>
      <c r="L2716" s="53"/>
      <c r="M2716" s="104"/>
      <c r="N2716" s="48"/>
    </row>
    <row r="2717" spans="2:14" s="128" customFormat="1" x14ac:dyDescent="0.35">
      <c r="B2717" s="98"/>
      <c r="C2717" s="99"/>
      <c r="D2717" s="32"/>
      <c r="E2717" s="39"/>
      <c r="F2717" s="39"/>
      <c r="G2717" s="39"/>
      <c r="H2717" s="39"/>
      <c r="I2717" s="39"/>
      <c r="J2717" s="56"/>
      <c r="K2717" s="50"/>
      <c r="L2717" s="53"/>
      <c r="M2717" s="104"/>
      <c r="N2717" s="48"/>
    </row>
    <row r="2718" spans="2:14" s="128" customFormat="1" x14ac:dyDescent="0.35">
      <c r="B2718" s="98"/>
      <c r="C2718" s="99"/>
      <c r="D2718" s="32"/>
      <c r="E2718" s="39"/>
      <c r="F2718" s="39"/>
      <c r="G2718" s="39"/>
      <c r="H2718" s="39"/>
      <c r="I2718" s="39"/>
      <c r="J2718" s="56"/>
      <c r="K2718" s="50"/>
      <c r="L2718" s="53"/>
      <c r="M2718" s="104"/>
      <c r="N2718" s="48"/>
    </row>
    <row r="2719" spans="2:14" s="128" customFormat="1" x14ac:dyDescent="0.35">
      <c r="B2719" s="98"/>
      <c r="C2719" s="99"/>
      <c r="D2719" s="32"/>
      <c r="E2719" s="39"/>
      <c r="F2719" s="39"/>
      <c r="G2719" s="39"/>
      <c r="H2719" s="39"/>
      <c r="I2719" s="39"/>
      <c r="J2719" s="56"/>
      <c r="K2719" s="50"/>
      <c r="L2719" s="53"/>
      <c r="M2719" s="104"/>
      <c r="N2719" s="48"/>
    </row>
    <row r="2720" spans="2:14" s="128" customFormat="1" x14ac:dyDescent="0.35">
      <c r="B2720" s="98"/>
      <c r="C2720" s="99"/>
      <c r="D2720" s="32"/>
      <c r="E2720" s="39"/>
      <c r="F2720" s="39"/>
      <c r="G2720" s="39"/>
      <c r="H2720" s="39"/>
      <c r="I2720" s="39"/>
      <c r="J2720" s="56"/>
      <c r="K2720" s="50"/>
      <c r="L2720" s="53"/>
      <c r="M2720" s="104"/>
      <c r="N2720" s="48"/>
    </row>
    <row r="2721" spans="2:14" s="128" customFormat="1" x14ac:dyDescent="0.35">
      <c r="B2721" s="98"/>
      <c r="C2721" s="99"/>
      <c r="D2721" s="32"/>
      <c r="E2721" s="39"/>
      <c r="F2721" s="39"/>
      <c r="G2721" s="39"/>
      <c r="H2721" s="39"/>
      <c r="I2721" s="39"/>
      <c r="J2721" s="56"/>
      <c r="K2721" s="50"/>
      <c r="L2721" s="53"/>
      <c r="M2721" s="104"/>
      <c r="N2721" s="48"/>
    </row>
    <row r="2722" spans="2:14" s="128" customFormat="1" x14ac:dyDescent="0.35">
      <c r="B2722" s="98"/>
      <c r="C2722" s="99"/>
      <c r="D2722" s="32"/>
      <c r="E2722" s="39"/>
      <c r="F2722" s="39"/>
      <c r="G2722" s="39"/>
      <c r="H2722" s="39"/>
      <c r="I2722" s="39"/>
      <c r="J2722" s="56"/>
      <c r="K2722" s="50"/>
      <c r="L2722" s="53"/>
      <c r="M2722" s="104"/>
      <c r="N2722" s="48"/>
    </row>
    <row r="2723" spans="2:14" s="128" customFormat="1" x14ac:dyDescent="0.35">
      <c r="B2723" s="98"/>
      <c r="C2723" s="99"/>
      <c r="D2723" s="32"/>
      <c r="E2723" s="39"/>
      <c r="F2723" s="39"/>
      <c r="G2723" s="39"/>
      <c r="H2723" s="39"/>
      <c r="I2723" s="39"/>
      <c r="J2723" s="56"/>
      <c r="K2723" s="50"/>
      <c r="L2723" s="53"/>
      <c r="M2723" s="104"/>
      <c r="N2723" s="48"/>
    </row>
    <row r="2724" spans="2:14" s="128" customFormat="1" x14ac:dyDescent="0.35">
      <c r="B2724" s="98"/>
      <c r="C2724" s="99"/>
      <c r="D2724" s="32"/>
      <c r="E2724" s="39"/>
      <c r="F2724" s="39"/>
      <c r="G2724" s="39"/>
      <c r="H2724" s="39"/>
      <c r="I2724" s="39"/>
      <c r="J2724" s="56"/>
      <c r="K2724" s="50"/>
      <c r="L2724" s="53"/>
      <c r="M2724" s="104"/>
      <c r="N2724" s="48"/>
    </row>
    <row r="2725" spans="2:14" x14ac:dyDescent="0.35">
      <c r="B2725" s="98"/>
      <c r="C2725" s="99"/>
      <c r="D2725" s="32"/>
      <c r="E2725" s="39"/>
      <c r="F2725" s="39"/>
      <c r="G2725" s="39"/>
      <c r="H2725" s="39"/>
      <c r="I2725" s="39"/>
      <c r="J2725" s="56"/>
      <c r="K2725" s="50"/>
      <c r="L2725" s="53"/>
      <c r="M2725" s="104"/>
      <c r="N2725" s="48"/>
    </row>
    <row r="2726" spans="2:14" x14ac:dyDescent="0.35">
      <c r="B2726" s="98"/>
      <c r="C2726" s="99"/>
      <c r="D2726" s="32"/>
      <c r="E2726" s="39"/>
      <c r="F2726" s="39"/>
      <c r="G2726" s="39"/>
      <c r="H2726" s="39"/>
      <c r="I2726" s="39"/>
      <c r="J2726" s="56"/>
      <c r="K2726" s="50"/>
      <c r="L2726" s="53"/>
      <c r="M2726" s="104"/>
      <c r="N2726" s="48"/>
    </row>
    <row r="2727" spans="2:14" x14ac:dyDescent="0.35">
      <c r="B2727" s="98"/>
      <c r="C2727" s="99"/>
      <c r="D2727" s="32"/>
      <c r="E2727" s="39"/>
      <c r="F2727" s="39"/>
      <c r="G2727" s="39"/>
      <c r="H2727" s="39"/>
      <c r="I2727" s="39"/>
      <c r="J2727" s="56"/>
      <c r="K2727" s="50"/>
      <c r="L2727" s="53"/>
      <c r="M2727" s="104"/>
      <c r="N2727" s="48"/>
    </row>
    <row r="2728" spans="2:14" x14ac:dyDescent="0.35">
      <c r="B2728" s="98"/>
      <c r="C2728" s="99"/>
      <c r="D2728" s="32"/>
      <c r="E2728" s="39"/>
      <c r="F2728" s="39"/>
      <c r="G2728" s="39"/>
      <c r="H2728" s="39"/>
      <c r="I2728" s="39"/>
      <c r="J2728" s="56"/>
      <c r="K2728" s="50"/>
      <c r="L2728" s="53"/>
      <c r="M2728" s="104"/>
      <c r="N2728" s="48"/>
    </row>
    <row r="2729" spans="2:14" s="128" customFormat="1" x14ac:dyDescent="0.35">
      <c r="B2729" s="98"/>
      <c r="C2729" s="99"/>
      <c r="D2729" s="32"/>
      <c r="E2729" s="39"/>
      <c r="F2729" s="39"/>
      <c r="G2729" s="39"/>
      <c r="H2729" s="39"/>
      <c r="I2729" s="39"/>
      <c r="J2729" s="56"/>
      <c r="K2729" s="50"/>
      <c r="L2729" s="53"/>
      <c r="M2729" s="104"/>
      <c r="N2729" s="48"/>
    </row>
    <row r="2730" spans="2:14" s="128" customFormat="1" x14ac:dyDescent="0.35">
      <c r="B2730" s="98"/>
      <c r="C2730" s="99"/>
      <c r="D2730" s="32"/>
      <c r="E2730" s="39"/>
      <c r="F2730" s="39"/>
      <c r="G2730" s="39"/>
      <c r="H2730" s="39"/>
      <c r="I2730" s="39"/>
      <c r="J2730" s="56"/>
      <c r="K2730" s="50"/>
      <c r="L2730" s="53"/>
      <c r="M2730" s="104"/>
      <c r="N2730" s="48"/>
    </row>
    <row r="2731" spans="2:14" s="128" customFormat="1" x14ac:dyDescent="0.35">
      <c r="B2731" s="98"/>
      <c r="C2731" s="99"/>
      <c r="D2731" s="32"/>
      <c r="E2731" s="39"/>
      <c r="F2731" s="39"/>
      <c r="G2731" s="39"/>
      <c r="H2731" s="39"/>
      <c r="I2731" s="39"/>
      <c r="J2731" s="56"/>
      <c r="K2731" s="50"/>
      <c r="L2731" s="53"/>
      <c r="M2731" s="104"/>
      <c r="N2731" s="48"/>
    </row>
    <row r="2732" spans="2:14" s="128" customFormat="1" x14ac:dyDescent="0.35">
      <c r="B2732" s="98"/>
      <c r="C2732" s="99"/>
      <c r="D2732" s="32"/>
      <c r="E2732" s="39"/>
      <c r="F2732" s="39"/>
      <c r="G2732" s="39"/>
      <c r="H2732" s="39"/>
      <c r="I2732" s="39"/>
      <c r="J2732" s="56"/>
      <c r="K2732" s="50"/>
      <c r="L2732" s="53"/>
      <c r="M2732" s="104"/>
      <c r="N2732" s="48"/>
    </row>
    <row r="2733" spans="2:14" s="128" customFormat="1" x14ac:dyDescent="0.35">
      <c r="B2733" s="98"/>
      <c r="C2733" s="99"/>
      <c r="D2733" s="32"/>
      <c r="E2733" s="39"/>
      <c r="F2733" s="39"/>
      <c r="G2733" s="39"/>
      <c r="H2733" s="39"/>
      <c r="I2733" s="39"/>
      <c r="J2733" s="56"/>
      <c r="K2733" s="50"/>
      <c r="L2733" s="53"/>
      <c r="M2733" s="104"/>
      <c r="N2733" s="48"/>
    </row>
    <row r="2734" spans="2:14" s="128" customFormat="1" x14ac:dyDescent="0.35">
      <c r="B2734" s="98"/>
      <c r="C2734" s="99"/>
      <c r="D2734" s="32"/>
      <c r="E2734" s="39"/>
      <c r="F2734" s="39"/>
      <c r="G2734" s="39"/>
      <c r="H2734" s="39"/>
      <c r="I2734" s="39"/>
      <c r="J2734" s="56"/>
      <c r="K2734" s="50"/>
      <c r="L2734" s="53"/>
      <c r="M2734" s="104"/>
      <c r="N2734" s="48"/>
    </row>
    <row r="2735" spans="2:14" s="128" customFormat="1" x14ac:dyDescent="0.35">
      <c r="B2735" s="98"/>
      <c r="C2735" s="99"/>
      <c r="D2735" s="32"/>
      <c r="E2735" s="39"/>
      <c r="F2735" s="39"/>
      <c r="G2735" s="39"/>
      <c r="H2735" s="39"/>
      <c r="I2735" s="39"/>
      <c r="J2735" s="56"/>
      <c r="K2735" s="50"/>
      <c r="L2735" s="53"/>
      <c r="M2735" s="104"/>
      <c r="N2735" s="48"/>
    </row>
    <row r="2736" spans="2:14" s="128" customFormat="1" x14ac:dyDescent="0.35">
      <c r="B2736" s="98"/>
      <c r="C2736" s="99"/>
      <c r="D2736" s="32"/>
      <c r="E2736" s="39"/>
      <c r="F2736" s="39"/>
      <c r="G2736" s="39"/>
      <c r="H2736" s="39"/>
      <c r="I2736" s="39"/>
      <c r="J2736" s="56"/>
      <c r="K2736" s="50"/>
      <c r="L2736" s="53"/>
      <c r="M2736" s="104"/>
      <c r="N2736" s="48"/>
    </row>
    <row r="2737" spans="2:14" s="128" customFormat="1" x14ac:dyDescent="0.35">
      <c r="B2737" s="98"/>
      <c r="C2737" s="99"/>
      <c r="D2737" s="32"/>
      <c r="E2737" s="39"/>
      <c r="F2737" s="39"/>
      <c r="G2737" s="39"/>
      <c r="H2737" s="39"/>
      <c r="I2737" s="39"/>
      <c r="J2737" s="56"/>
      <c r="K2737" s="50"/>
      <c r="L2737" s="53"/>
      <c r="M2737" s="104"/>
      <c r="N2737" s="48"/>
    </row>
    <row r="2738" spans="2:14" s="128" customFormat="1" x14ac:dyDescent="0.35">
      <c r="B2738" s="98"/>
      <c r="C2738" s="99"/>
      <c r="D2738" s="32"/>
      <c r="E2738" s="39"/>
      <c r="F2738" s="39"/>
      <c r="G2738" s="39"/>
      <c r="H2738" s="39"/>
      <c r="I2738" s="39"/>
      <c r="J2738" s="56"/>
      <c r="K2738" s="50"/>
      <c r="L2738" s="53"/>
      <c r="M2738" s="104"/>
      <c r="N2738" s="48"/>
    </row>
    <row r="2739" spans="2:14" s="128" customFormat="1" x14ac:dyDescent="0.35">
      <c r="B2739" s="98"/>
      <c r="C2739" s="99"/>
      <c r="D2739" s="32"/>
      <c r="E2739" s="39"/>
      <c r="F2739" s="39"/>
      <c r="G2739" s="39"/>
      <c r="H2739" s="39"/>
      <c r="I2739" s="39"/>
      <c r="J2739" s="56"/>
      <c r="K2739" s="50"/>
      <c r="L2739" s="53"/>
      <c r="M2739" s="104"/>
      <c r="N2739" s="48"/>
    </row>
    <row r="2740" spans="2:14" s="128" customFormat="1" x14ac:dyDescent="0.35">
      <c r="B2740" s="98"/>
      <c r="C2740" s="99"/>
      <c r="D2740" s="32"/>
      <c r="E2740" s="39"/>
      <c r="F2740" s="39"/>
      <c r="G2740" s="39"/>
      <c r="H2740" s="39"/>
      <c r="I2740" s="39"/>
      <c r="J2740" s="56"/>
      <c r="K2740" s="50"/>
      <c r="L2740" s="53"/>
      <c r="M2740" s="104"/>
      <c r="N2740" s="48"/>
    </row>
    <row r="2741" spans="2:14" s="128" customFormat="1" x14ac:dyDescent="0.35">
      <c r="B2741" s="98"/>
      <c r="C2741" s="99"/>
      <c r="D2741" s="32"/>
      <c r="E2741" s="39"/>
      <c r="F2741" s="39"/>
      <c r="G2741" s="39"/>
      <c r="H2741" s="39"/>
      <c r="I2741" s="39"/>
      <c r="J2741" s="56"/>
      <c r="K2741" s="50"/>
      <c r="L2741" s="53"/>
      <c r="M2741" s="104"/>
      <c r="N2741" s="48"/>
    </row>
    <row r="2742" spans="2:14" s="128" customFormat="1" x14ac:dyDescent="0.35">
      <c r="B2742" s="98"/>
      <c r="C2742" s="99"/>
      <c r="D2742" s="32"/>
      <c r="E2742" s="39"/>
      <c r="F2742" s="39"/>
      <c r="G2742" s="39"/>
      <c r="H2742" s="39"/>
      <c r="I2742" s="39"/>
      <c r="J2742" s="56"/>
      <c r="K2742" s="50"/>
      <c r="L2742" s="53"/>
      <c r="M2742" s="104"/>
      <c r="N2742" s="48"/>
    </row>
    <row r="2743" spans="2:14" s="128" customFormat="1" x14ac:dyDescent="0.35">
      <c r="B2743" s="98"/>
      <c r="C2743" s="99"/>
      <c r="D2743" s="32"/>
      <c r="E2743" s="39"/>
      <c r="F2743" s="39"/>
      <c r="G2743" s="39"/>
      <c r="H2743" s="39"/>
      <c r="I2743" s="39"/>
      <c r="J2743" s="56"/>
      <c r="K2743" s="50"/>
      <c r="L2743" s="53"/>
      <c r="M2743" s="104"/>
      <c r="N2743" s="48"/>
    </row>
    <row r="2744" spans="2:14" s="128" customFormat="1" x14ac:dyDescent="0.35">
      <c r="B2744" s="98"/>
      <c r="C2744" s="99"/>
      <c r="D2744" s="32"/>
      <c r="E2744" s="39"/>
      <c r="F2744" s="39"/>
      <c r="G2744" s="39"/>
      <c r="H2744" s="39"/>
      <c r="I2744" s="39"/>
      <c r="J2744" s="56"/>
      <c r="K2744" s="50"/>
      <c r="L2744" s="53"/>
      <c r="M2744" s="104"/>
      <c r="N2744" s="48"/>
    </row>
    <row r="2745" spans="2:14" s="128" customFormat="1" x14ac:dyDescent="0.35">
      <c r="B2745" s="98"/>
      <c r="C2745" s="99"/>
      <c r="D2745" s="32"/>
      <c r="E2745" s="39"/>
      <c r="F2745" s="39"/>
      <c r="G2745" s="39"/>
      <c r="H2745" s="39"/>
      <c r="I2745" s="39"/>
      <c r="J2745" s="56"/>
      <c r="K2745" s="50"/>
      <c r="L2745" s="53"/>
      <c r="M2745" s="104"/>
      <c r="N2745" s="48"/>
    </row>
    <row r="2746" spans="2:14" s="128" customFormat="1" x14ac:dyDescent="0.35">
      <c r="B2746" s="98"/>
      <c r="C2746" s="99"/>
      <c r="D2746" s="32"/>
      <c r="E2746" s="39"/>
      <c r="F2746" s="39"/>
      <c r="G2746" s="39"/>
      <c r="H2746" s="39"/>
      <c r="I2746" s="39"/>
      <c r="J2746" s="56"/>
      <c r="K2746" s="50"/>
      <c r="L2746" s="53"/>
      <c r="M2746" s="104"/>
      <c r="N2746" s="48"/>
    </row>
    <row r="2747" spans="2:14" s="128" customFormat="1" x14ac:dyDescent="0.35">
      <c r="B2747" s="98"/>
      <c r="C2747" s="99"/>
      <c r="D2747" s="32"/>
      <c r="E2747" s="39"/>
      <c r="F2747" s="39"/>
      <c r="G2747" s="39"/>
      <c r="H2747" s="39"/>
      <c r="I2747" s="39"/>
      <c r="J2747" s="56"/>
      <c r="K2747" s="50"/>
      <c r="L2747" s="53"/>
      <c r="M2747" s="104"/>
      <c r="N2747" s="48"/>
    </row>
    <row r="2748" spans="2:14" s="128" customFormat="1" x14ac:dyDescent="0.35">
      <c r="B2748" s="98"/>
      <c r="C2748" s="99"/>
      <c r="D2748" s="32"/>
      <c r="E2748" s="39"/>
      <c r="F2748" s="39"/>
      <c r="G2748" s="39"/>
      <c r="H2748" s="39"/>
      <c r="I2748" s="39"/>
      <c r="J2748" s="56"/>
      <c r="K2748" s="50"/>
      <c r="L2748" s="53"/>
      <c r="M2748" s="104"/>
      <c r="N2748" s="48"/>
    </row>
    <row r="2749" spans="2:14" s="128" customFormat="1" x14ac:dyDescent="0.35">
      <c r="B2749" s="98"/>
      <c r="C2749" s="99"/>
      <c r="D2749" s="32"/>
      <c r="E2749" s="39"/>
      <c r="F2749" s="39"/>
      <c r="G2749" s="39"/>
      <c r="H2749" s="39"/>
      <c r="I2749" s="39"/>
      <c r="J2749" s="56"/>
      <c r="K2749" s="50"/>
      <c r="L2749" s="53"/>
      <c r="M2749" s="104"/>
      <c r="N2749" s="48"/>
    </row>
    <row r="2750" spans="2:14" s="128" customFormat="1" x14ac:dyDescent="0.35">
      <c r="B2750" s="98"/>
      <c r="C2750" s="99"/>
      <c r="D2750" s="32"/>
      <c r="E2750" s="39"/>
      <c r="F2750" s="39"/>
      <c r="G2750" s="39"/>
      <c r="H2750" s="39"/>
      <c r="I2750" s="39"/>
      <c r="J2750" s="56"/>
      <c r="K2750" s="50"/>
      <c r="L2750" s="53"/>
      <c r="M2750" s="104"/>
      <c r="N2750" s="48"/>
    </row>
    <row r="2751" spans="2:14" s="128" customFormat="1" x14ac:dyDescent="0.35">
      <c r="B2751" s="98"/>
      <c r="C2751" s="99"/>
      <c r="D2751" s="32"/>
      <c r="E2751" s="39"/>
      <c r="F2751" s="39"/>
      <c r="G2751" s="39"/>
      <c r="H2751" s="39"/>
      <c r="I2751" s="39"/>
      <c r="J2751" s="56"/>
      <c r="K2751" s="50"/>
      <c r="L2751" s="53"/>
      <c r="M2751" s="104"/>
      <c r="N2751" s="48"/>
    </row>
    <row r="2752" spans="2:14" s="128" customFormat="1" x14ac:dyDescent="0.35">
      <c r="B2752" s="98"/>
      <c r="C2752" s="99"/>
      <c r="D2752" s="32"/>
      <c r="E2752" s="39"/>
      <c r="F2752" s="39"/>
      <c r="G2752" s="39"/>
      <c r="H2752" s="39"/>
      <c r="I2752" s="39"/>
      <c r="J2752" s="56"/>
      <c r="K2752" s="50"/>
      <c r="L2752" s="53"/>
      <c r="M2752" s="104"/>
      <c r="N2752" s="48"/>
    </row>
    <row r="2753" spans="2:14" s="128" customFormat="1" x14ac:dyDescent="0.35">
      <c r="B2753" s="98"/>
      <c r="C2753" s="99"/>
      <c r="D2753" s="32"/>
      <c r="E2753" s="39"/>
      <c r="F2753" s="39"/>
      <c r="G2753" s="39"/>
      <c r="H2753" s="39"/>
      <c r="I2753" s="39"/>
      <c r="J2753" s="56"/>
      <c r="K2753" s="50"/>
      <c r="L2753" s="53"/>
      <c r="M2753" s="104"/>
      <c r="N2753" s="48"/>
    </row>
    <row r="2754" spans="2:14" s="128" customFormat="1" x14ac:dyDescent="0.35">
      <c r="B2754" s="98"/>
      <c r="C2754" s="99"/>
      <c r="D2754" s="32"/>
      <c r="E2754" s="39"/>
      <c r="F2754" s="39"/>
      <c r="G2754" s="39"/>
      <c r="H2754" s="39"/>
      <c r="I2754" s="39"/>
      <c r="J2754" s="56"/>
      <c r="K2754" s="50"/>
      <c r="L2754" s="53"/>
      <c r="M2754" s="104"/>
      <c r="N2754" s="48"/>
    </row>
    <row r="2755" spans="2:14" s="128" customFormat="1" x14ac:dyDescent="0.35">
      <c r="B2755" s="98"/>
      <c r="C2755" s="99"/>
      <c r="D2755" s="32"/>
      <c r="E2755" s="39"/>
      <c r="F2755" s="39"/>
      <c r="G2755" s="39"/>
      <c r="H2755" s="39"/>
      <c r="I2755" s="39"/>
      <c r="J2755" s="56"/>
      <c r="K2755" s="50"/>
      <c r="L2755" s="53"/>
      <c r="M2755" s="104"/>
      <c r="N2755" s="48"/>
    </row>
    <row r="2756" spans="2:14" s="128" customFormat="1" x14ac:dyDescent="0.35">
      <c r="B2756" s="98"/>
      <c r="C2756" s="99"/>
      <c r="D2756" s="32"/>
      <c r="E2756" s="39"/>
      <c r="F2756" s="39"/>
      <c r="G2756" s="39"/>
      <c r="H2756" s="39"/>
      <c r="I2756" s="39"/>
      <c r="J2756" s="56"/>
      <c r="K2756" s="50"/>
      <c r="L2756" s="53"/>
      <c r="M2756" s="104"/>
      <c r="N2756" s="48"/>
    </row>
    <row r="2757" spans="2:14" s="128" customFormat="1" x14ac:dyDescent="0.35">
      <c r="B2757" s="98"/>
      <c r="C2757" s="99"/>
      <c r="D2757" s="32"/>
      <c r="E2757" s="39"/>
      <c r="F2757" s="39"/>
      <c r="G2757" s="39"/>
      <c r="H2757" s="39"/>
      <c r="I2757" s="39"/>
      <c r="J2757" s="56"/>
      <c r="K2757" s="50"/>
      <c r="L2757" s="53"/>
      <c r="M2757" s="104"/>
      <c r="N2757" s="48"/>
    </row>
    <row r="2758" spans="2:14" s="128" customFormat="1" x14ac:dyDescent="0.35">
      <c r="B2758" s="98"/>
      <c r="C2758" s="99"/>
      <c r="D2758" s="32"/>
      <c r="E2758" s="39"/>
      <c r="F2758" s="39"/>
      <c r="G2758" s="39"/>
      <c r="H2758" s="39"/>
      <c r="I2758" s="39"/>
      <c r="J2758" s="56"/>
      <c r="K2758" s="50"/>
      <c r="L2758" s="53"/>
      <c r="M2758" s="104"/>
      <c r="N2758" s="48"/>
    </row>
    <row r="2759" spans="2:14" s="128" customFormat="1" x14ac:dyDescent="0.35">
      <c r="B2759" s="98"/>
      <c r="C2759" s="99"/>
      <c r="D2759" s="32"/>
      <c r="E2759" s="39"/>
      <c r="F2759" s="39"/>
      <c r="G2759" s="39"/>
      <c r="H2759" s="39"/>
      <c r="I2759" s="39"/>
      <c r="J2759" s="56"/>
      <c r="K2759" s="50"/>
      <c r="L2759" s="53"/>
      <c r="M2759" s="104"/>
      <c r="N2759" s="48"/>
    </row>
    <row r="2760" spans="2:14" s="128" customFormat="1" x14ac:dyDescent="0.35">
      <c r="B2760" s="98"/>
      <c r="C2760" s="99"/>
      <c r="D2760" s="32"/>
      <c r="E2760" s="39"/>
      <c r="F2760" s="39"/>
      <c r="G2760" s="39"/>
      <c r="H2760" s="39"/>
      <c r="I2760" s="39"/>
      <c r="J2760" s="56"/>
      <c r="K2760" s="50"/>
      <c r="L2760" s="53"/>
      <c r="M2760" s="104"/>
      <c r="N2760" s="48"/>
    </row>
    <row r="2761" spans="2:14" s="128" customFormat="1" x14ac:dyDescent="0.35">
      <c r="B2761" s="98"/>
      <c r="C2761" s="99"/>
      <c r="D2761" s="32"/>
      <c r="E2761" s="39"/>
      <c r="F2761" s="39"/>
      <c r="G2761" s="39"/>
      <c r="H2761" s="39"/>
      <c r="I2761" s="39"/>
      <c r="J2761" s="56"/>
      <c r="K2761" s="50"/>
      <c r="L2761" s="53"/>
      <c r="M2761" s="104"/>
      <c r="N2761" s="48"/>
    </row>
    <row r="2762" spans="2:14" s="128" customFormat="1" x14ac:dyDescent="0.35">
      <c r="B2762" s="98"/>
      <c r="C2762" s="99"/>
      <c r="D2762" s="32"/>
      <c r="E2762" s="39"/>
      <c r="F2762" s="39"/>
      <c r="G2762" s="39"/>
      <c r="H2762" s="39"/>
      <c r="I2762" s="39"/>
      <c r="J2762" s="56"/>
      <c r="K2762" s="50"/>
      <c r="L2762" s="53"/>
      <c r="M2762" s="104"/>
      <c r="N2762" s="48"/>
    </row>
    <row r="2763" spans="2:14" s="128" customFormat="1" x14ac:dyDescent="0.35">
      <c r="B2763" s="98"/>
      <c r="C2763" s="99"/>
      <c r="D2763" s="32"/>
      <c r="E2763" s="39"/>
      <c r="F2763" s="39"/>
      <c r="G2763" s="39"/>
      <c r="H2763" s="39"/>
      <c r="I2763" s="39"/>
      <c r="J2763" s="56"/>
      <c r="K2763" s="50"/>
      <c r="L2763" s="53"/>
      <c r="M2763" s="104"/>
      <c r="N2763" s="48"/>
    </row>
    <row r="2764" spans="2:14" s="128" customFormat="1" x14ac:dyDescent="0.35">
      <c r="B2764" s="98"/>
      <c r="C2764" s="99"/>
      <c r="D2764" s="32"/>
      <c r="E2764" s="39"/>
      <c r="F2764" s="39"/>
      <c r="G2764" s="39"/>
      <c r="H2764" s="39"/>
      <c r="I2764" s="39"/>
      <c r="J2764" s="56"/>
      <c r="K2764" s="50"/>
      <c r="L2764" s="53"/>
      <c r="M2764" s="104"/>
      <c r="N2764" s="48"/>
    </row>
    <row r="2765" spans="2:14" s="128" customFormat="1" x14ac:dyDescent="0.35">
      <c r="B2765" s="98"/>
      <c r="C2765" s="99"/>
      <c r="D2765" s="32"/>
      <c r="E2765" s="39"/>
      <c r="F2765" s="39"/>
      <c r="G2765" s="39"/>
      <c r="H2765" s="39"/>
      <c r="I2765" s="39"/>
      <c r="J2765" s="56"/>
      <c r="K2765" s="50"/>
      <c r="L2765" s="53"/>
      <c r="M2765" s="104"/>
      <c r="N2765" s="48"/>
    </row>
    <row r="2766" spans="2:14" s="128" customFormat="1" x14ac:dyDescent="0.35">
      <c r="B2766" s="98"/>
      <c r="C2766" s="99"/>
      <c r="D2766" s="32"/>
      <c r="E2766" s="39"/>
      <c r="F2766" s="39"/>
      <c r="G2766" s="39"/>
      <c r="H2766" s="39"/>
      <c r="I2766" s="39"/>
      <c r="J2766" s="56"/>
      <c r="K2766" s="50"/>
      <c r="L2766" s="53"/>
      <c r="M2766" s="104"/>
      <c r="N2766" s="48"/>
    </row>
    <row r="2767" spans="2:14" s="128" customFormat="1" ht="38.25" customHeight="1" x14ac:dyDescent="0.35">
      <c r="B2767" s="98"/>
      <c r="C2767" s="99"/>
      <c r="D2767" s="32"/>
      <c r="E2767" s="39"/>
      <c r="F2767" s="39"/>
      <c r="G2767" s="39"/>
      <c r="H2767" s="39"/>
      <c r="I2767" s="39"/>
      <c r="J2767" s="56"/>
      <c r="K2767" s="50"/>
      <c r="L2767" s="53"/>
      <c r="M2767" s="104"/>
      <c r="N2767" s="48"/>
    </row>
    <row r="2768" spans="2:14" s="128" customFormat="1" ht="41.25" customHeight="1" thickBot="1" x14ac:dyDescent="0.45">
      <c r="B2768" s="98"/>
      <c r="C2768" s="106" t="s">
        <v>700</v>
      </c>
      <c r="D2768" s="32"/>
      <c r="E2768" s="39"/>
      <c r="F2768" s="39"/>
      <c r="G2768" s="39"/>
      <c r="H2768" s="39"/>
      <c r="I2768" s="39"/>
      <c r="J2768" s="56"/>
      <c r="K2768" s="50"/>
      <c r="L2768" s="59" t="s">
        <v>34</v>
      </c>
      <c r="M2768" s="107">
        <f>SUM(M2706:M2709)</f>
        <v>0</v>
      </c>
      <c r="N2768" s="108"/>
    </row>
    <row r="2769" spans="2:22" ht="18" thickTop="1" x14ac:dyDescent="0.35">
      <c r="B2769" s="98"/>
      <c r="C2769" s="99"/>
      <c r="D2769" s="32"/>
      <c r="E2769" s="39"/>
      <c r="F2769" s="39"/>
      <c r="G2769" s="39"/>
      <c r="H2769" s="39"/>
      <c r="I2769" s="39"/>
      <c r="J2769" s="56"/>
      <c r="K2769" s="50"/>
      <c r="L2769" s="53"/>
      <c r="M2769" s="104"/>
      <c r="N2769" s="48"/>
    </row>
    <row r="2770" spans="2:22" s="7" customFormat="1" ht="18" customHeight="1" x14ac:dyDescent="0.35">
      <c r="B2770" s="109"/>
      <c r="C2770" s="25"/>
      <c r="D2770" s="16"/>
      <c r="E2770" s="110"/>
      <c r="F2770" s="4"/>
      <c r="G2770" s="4"/>
      <c r="H2770" s="4"/>
      <c r="I2770" s="4"/>
      <c r="J2770" s="17"/>
      <c r="K2770" s="20"/>
      <c r="M2770" s="111"/>
      <c r="N2770" s="5"/>
      <c r="O2770" s="5"/>
      <c r="P2770" s="5"/>
      <c r="Q2770" s="5"/>
      <c r="R2770" s="5"/>
      <c r="S2770" s="5"/>
      <c r="T2770" s="5"/>
      <c r="U2770" s="5"/>
      <c r="V2770" s="5"/>
    </row>
    <row r="2771" spans="2:22" x14ac:dyDescent="0.35">
      <c r="B2771" s="109"/>
      <c r="C2771" s="25"/>
      <c r="D2771" s="16"/>
      <c r="E2771" s="110"/>
      <c r="J2771" s="17"/>
      <c r="K2771" s="20"/>
      <c r="M2771" s="111"/>
      <c r="N2771" s="5"/>
    </row>
    <row r="2772" spans="2:22" s="7" customFormat="1" x14ac:dyDescent="0.35">
      <c r="B2772" s="1"/>
      <c r="C2772" s="50" t="s">
        <v>1061</v>
      </c>
      <c r="D2772" s="3"/>
      <c r="J2772" s="5"/>
      <c r="K2772" s="5"/>
      <c r="N2772" s="5"/>
      <c r="O2772" s="5"/>
      <c r="P2772" s="5"/>
      <c r="Q2772" s="5"/>
      <c r="R2772" s="5"/>
      <c r="S2772" s="5"/>
      <c r="T2772" s="5"/>
      <c r="U2772" s="5"/>
      <c r="V2772" s="5"/>
    </row>
    <row r="2773" spans="2:22" x14ac:dyDescent="0.35">
      <c r="C2773" s="50" t="s">
        <v>783</v>
      </c>
      <c r="E2773" s="7"/>
      <c r="F2773" s="7"/>
      <c r="G2773" s="7"/>
      <c r="H2773" s="7"/>
      <c r="I2773" s="7"/>
      <c r="N2773" s="5"/>
    </row>
    <row r="2774" spans="2:22" s="7" customFormat="1" x14ac:dyDescent="0.35">
      <c r="B2774" s="1"/>
      <c r="C2774" s="50" t="s">
        <v>806</v>
      </c>
      <c r="D2774" s="3"/>
      <c r="J2774" s="5"/>
      <c r="K2774" s="5"/>
      <c r="N2774" s="5"/>
      <c r="O2774" s="5"/>
      <c r="P2774" s="5"/>
      <c r="Q2774" s="5"/>
      <c r="R2774" s="5"/>
      <c r="S2774" s="5"/>
      <c r="T2774" s="5"/>
      <c r="U2774" s="5"/>
      <c r="V2774" s="5"/>
    </row>
    <row r="2775" spans="2:22" ht="18" x14ac:dyDescent="0.4">
      <c r="B2775" s="112"/>
      <c r="C2775" s="50" t="s">
        <v>1103</v>
      </c>
      <c r="D2775" s="113"/>
      <c r="E2775" s="72"/>
      <c r="F2775" s="72"/>
      <c r="G2775" s="72"/>
      <c r="H2775" s="72"/>
      <c r="I2775" s="72"/>
      <c r="J2775" s="6"/>
      <c r="K2775" s="6"/>
      <c r="L2775" s="72"/>
      <c r="M2775" s="72"/>
      <c r="N2775" s="5"/>
    </row>
    <row r="2776" spans="2:22" s="7" customFormat="1" ht="18" x14ac:dyDescent="0.4">
      <c r="B2776" s="112"/>
      <c r="C2776" s="114" t="s">
        <v>1060</v>
      </c>
      <c r="D2776" s="113"/>
      <c r="E2776" s="72"/>
      <c r="F2776" s="72"/>
      <c r="G2776" s="72"/>
      <c r="H2776" s="72"/>
      <c r="I2776" s="72"/>
      <c r="J2776" s="6"/>
      <c r="K2776" s="6"/>
      <c r="L2776" s="72"/>
      <c r="M2776" s="72"/>
      <c r="N2776" s="5"/>
      <c r="O2776" s="5"/>
      <c r="P2776" s="5"/>
      <c r="Q2776" s="5"/>
      <c r="R2776" s="5"/>
      <c r="S2776" s="5"/>
      <c r="T2776" s="5"/>
      <c r="U2776" s="5"/>
      <c r="V2776" s="5"/>
    </row>
    <row r="2777" spans="2:22" ht="18" x14ac:dyDescent="0.4">
      <c r="K2777" s="6" t="s">
        <v>0</v>
      </c>
      <c r="N2777" s="5"/>
    </row>
    <row r="2778" spans="2:22" s="7" customFormat="1" ht="18" x14ac:dyDescent="0.4">
      <c r="B2778" s="1"/>
      <c r="C2778" s="2"/>
      <c r="D2778" s="3"/>
      <c r="E2778" s="4"/>
      <c r="F2778" s="4"/>
      <c r="G2778" s="4"/>
      <c r="H2778" s="4"/>
      <c r="I2778" s="4"/>
      <c r="J2778" s="5"/>
      <c r="K2778" s="6" t="s">
        <v>1157</v>
      </c>
      <c r="N2778" s="5"/>
      <c r="O2778" s="5"/>
      <c r="P2778" s="5"/>
      <c r="Q2778" s="5"/>
      <c r="R2778" s="5"/>
      <c r="S2778" s="5"/>
      <c r="T2778" s="5"/>
      <c r="U2778" s="5"/>
      <c r="V2778" s="5"/>
    </row>
    <row r="2779" spans="2:22" ht="21.75" customHeight="1" x14ac:dyDescent="0.4">
      <c r="K2779" s="6" t="str">
        <f>+K2702</f>
        <v>DLAMVUZO HIGH SCHOOL</v>
      </c>
      <c r="N2779" s="5"/>
    </row>
    <row r="2780" spans="2:22" ht="18" x14ac:dyDescent="0.4">
      <c r="B2780" s="8"/>
      <c r="C2780" s="9" t="s">
        <v>712</v>
      </c>
      <c r="D2780" s="10"/>
      <c r="E2780" s="11"/>
      <c r="F2780" s="11"/>
      <c r="G2780" s="11"/>
      <c r="H2780" s="11"/>
      <c r="I2780" s="11"/>
      <c r="J2780" s="12"/>
      <c r="K2780" s="12"/>
      <c r="L2780" s="11"/>
      <c r="M2780" s="11"/>
      <c r="N2780" s="5"/>
    </row>
    <row r="2781" spans="2:22" ht="18" customHeight="1" x14ac:dyDescent="0.4">
      <c r="B2781" s="8" t="s">
        <v>2</v>
      </c>
      <c r="C2781" s="7"/>
      <c r="D2781" s="10" t="s">
        <v>3</v>
      </c>
      <c r="E2781" s="11" t="s">
        <v>4</v>
      </c>
      <c r="F2781" s="11" t="s">
        <v>4</v>
      </c>
      <c r="G2781" s="11" t="s">
        <v>4</v>
      </c>
      <c r="H2781" s="11" t="s">
        <v>4</v>
      </c>
      <c r="I2781" s="11" t="s">
        <v>4</v>
      </c>
      <c r="J2781" s="12"/>
      <c r="K2781" s="8" t="s">
        <v>5</v>
      </c>
      <c r="L2781" s="13" t="s">
        <v>6</v>
      </c>
      <c r="M2781" s="13" t="s">
        <v>7</v>
      </c>
      <c r="N2781" s="5"/>
    </row>
    <row r="2782" spans="2:22" ht="18" x14ac:dyDescent="0.4">
      <c r="B2782" s="14"/>
      <c r="C2782" s="24" t="s">
        <v>1042</v>
      </c>
      <c r="D2782" s="16"/>
      <c r="J2782" s="17"/>
      <c r="K2782" s="119"/>
      <c r="L2782" s="18"/>
      <c r="M2782" s="19"/>
    </row>
    <row r="2783" spans="2:22" ht="18" x14ac:dyDescent="0.4">
      <c r="B2783" s="14"/>
      <c r="C2783" s="24"/>
      <c r="D2783" s="16"/>
      <c r="J2783" s="17"/>
      <c r="K2783" s="119"/>
      <c r="L2783" s="18"/>
      <c r="M2783" s="19"/>
    </row>
    <row r="2784" spans="2:22" s="28" customFormat="1" ht="18" x14ac:dyDescent="0.4">
      <c r="B2784" s="14"/>
      <c r="C2784" s="24" t="s">
        <v>1062</v>
      </c>
      <c r="D2784" s="16"/>
      <c r="E2784" s="4"/>
      <c r="F2784" s="4"/>
      <c r="G2784" s="4"/>
      <c r="H2784" s="4"/>
      <c r="I2784" s="4"/>
      <c r="J2784" s="17"/>
      <c r="K2784" s="119"/>
      <c r="L2784" s="18"/>
      <c r="M2784" s="19"/>
      <c r="N2784" s="20"/>
      <c r="O2784" s="5"/>
      <c r="P2784" s="5"/>
      <c r="Q2784" s="5"/>
      <c r="R2784" s="5"/>
      <c r="S2784" s="5"/>
      <c r="T2784" s="5"/>
      <c r="U2784" s="5"/>
      <c r="V2784" s="5"/>
    </row>
    <row r="2785" spans="2:22" ht="18" x14ac:dyDescent="0.4">
      <c r="B2785" s="14"/>
      <c r="C2785" s="24"/>
      <c r="D2785" s="16"/>
      <c r="J2785" s="17"/>
      <c r="K2785" s="119"/>
      <c r="L2785" s="18"/>
      <c r="M2785" s="19"/>
    </row>
    <row r="2786" spans="2:22" ht="18" x14ac:dyDescent="0.4">
      <c r="B2786" s="14"/>
      <c r="C2786" s="24" t="s">
        <v>811</v>
      </c>
      <c r="D2786" s="16"/>
      <c r="J2786" s="17"/>
      <c r="K2786" s="119"/>
      <c r="L2786" s="18"/>
      <c r="M2786" s="19"/>
    </row>
    <row r="2787" spans="2:22" ht="18" x14ac:dyDescent="0.4">
      <c r="B2787" s="14"/>
      <c r="C2787" s="24"/>
      <c r="D2787" s="16"/>
      <c r="J2787" s="17"/>
      <c r="K2787" s="119"/>
      <c r="L2787" s="18"/>
      <c r="M2787" s="19"/>
    </row>
    <row r="2788" spans="2:22" ht="18" x14ac:dyDescent="0.4">
      <c r="B2788" s="14"/>
      <c r="C2788" s="24" t="s">
        <v>690</v>
      </c>
      <c r="D2788" s="16"/>
      <c r="J2788" s="17"/>
      <c r="K2788" s="119"/>
      <c r="L2788" s="18"/>
      <c r="M2788" s="19"/>
    </row>
    <row r="2789" spans="2:22" ht="36" x14ac:dyDescent="0.4">
      <c r="B2789" s="14"/>
      <c r="C2789" s="74" t="s">
        <v>691</v>
      </c>
      <c r="D2789" s="16"/>
      <c r="J2789" s="17"/>
      <c r="K2789" s="119"/>
      <c r="L2789" s="18"/>
      <c r="M2789" s="19"/>
    </row>
    <row r="2790" spans="2:22" s="28" customFormat="1" ht="22.5" customHeight="1" x14ac:dyDescent="0.35">
      <c r="B2790" s="14"/>
      <c r="C2790" s="25"/>
      <c r="D2790" s="16"/>
      <c r="E2790" s="4"/>
      <c r="F2790" s="4"/>
      <c r="G2790" s="4"/>
      <c r="H2790" s="4"/>
      <c r="I2790" s="4"/>
      <c r="J2790" s="17"/>
      <c r="K2790" s="119"/>
      <c r="L2790" s="18"/>
      <c r="M2790" s="19"/>
      <c r="N2790" s="20"/>
      <c r="O2790" s="5"/>
      <c r="P2790" s="5"/>
      <c r="Q2790" s="5"/>
      <c r="R2790" s="5"/>
      <c r="S2790" s="5"/>
      <c r="T2790" s="5"/>
      <c r="U2790" s="5"/>
      <c r="V2790" s="5"/>
    </row>
    <row r="2791" spans="2:22" ht="18" x14ac:dyDescent="0.4">
      <c r="B2791" s="14"/>
      <c r="C2791" s="24" t="s">
        <v>812</v>
      </c>
      <c r="D2791" s="16"/>
      <c r="J2791" s="17"/>
      <c r="K2791" s="119"/>
      <c r="L2791" s="18"/>
      <c r="M2791" s="19"/>
    </row>
    <row r="2792" spans="2:22" s="28" customFormat="1" ht="18.75" customHeight="1" x14ac:dyDescent="0.4">
      <c r="B2792" s="14"/>
      <c r="C2792" s="24"/>
      <c r="D2792" s="16"/>
      <c r="E2792" s="4"/>
      <c r="F2792" s="4"/>
      <c r="G2792" s="4"/>
      <c r="H2792" s="4"/>
      <c r="I2792" s="4"/>
      <c r="J2792" s="17"/>
      <c r="K2792" s="119"/>
      <c r="L2792" s="18"/>
      <c r="M2792" s="19"/>
      <c r="N2792" s="20"/>
      <c r="O2792" s="5"/>
      <c r="P2792" s="5"/>
      <c r="Q2792" s="5"/>
      <c r="R2792" s="5"/>
      <c r="S2792" s="5"/>
      <c r="T2792" s="5"/>
      <c r="U2792" s="5"/>
      <c r="V2792" s="5"/>
    </row>
    <row r="2793" spans="2:22" s="28" customFormat="1" ht="18" customHeight="1" x14ac:dyDescent="0.4">
      <c r="B2793" s="120"/>
      <c r="C2793" s="24" t="s">
        <v>1144</v>
      </c>
      <c r="D2793" s="16"/>
      <c r="E2793" s="4"/>
      <c r="F2793" s="4"/>
      <c r="G2793" s="4"/>
      <c r="H2793" s="4"/>
      <c r="I2793" s="4"/>
      <c r="J2793" s="17"/>
      <c r="K2793" s="119"/>
      <c r="L2793" s="18"/>
      <c r="M2793" s="19"/>
      <c r="N2793" s="20"/>
      <c r="O2793" s="5"/>
      <c r="P2793" s="5"/>
      <c r="Q2793" s="5"/>
      <c r="R2793" s="5"/>
      <c r="S2793" s="5"/>
      <c r="T2793" s="5"/>
      <c r="U2793" s="5"/>
      <c r="V2793" s="5"/>
    </row>
    <row r="2794" spans="2:22" s="28" customFormat="1" ht="18" customHeight="1" x14ac:dyDescent="0.35">
      <c r="B2794" s="120"/>
      <c r="C2794" s="25"/>
      <c r="D2794" s="16"/>
      <c r="E2794" s="4"/>
      <c r="F2794" s="4"/>
      <c r="G2794" s="4"/>
      <c r="H2794" s="4"/>
      <c r="I2794" s="4"/>
      <c r="J2794" s="17"/>
      <c r="K2794" s="119"/>
      <c r="L2794" s="18"/>
      <c r="M2794" s="19"/>
      <c r="N2794" s="20"/>
      <c r="O2794" s="5"/>
      <c r="P2794" s="5"/>
      <c r="Q2794" s="5"/>
      <c r="R2794" s="5"/>
      <c r="S2794" s="5"/>
      <c r="T2794" s="5"/>
      <c r="U2794" s="5"/>
      <c r="V2794" s="5"/>
    </row>
    <row r="2795" spans="2:22" s="28" customFormat="1" ht="18" customHeight="1" x14ac:dyDescent="0.35">
      <c r="B2795" s="120">
        <v>1</v>
      </c>
      <c r="C2795" s="25" t="s">
        <v>1140</v>
      </c>
      <c r="D2795" s="16" t="s">
        <v>693</v>
      </c>
      <c r="E2795" s="4">
        <v>2</v>
      </c>
      <c r="F2795" s="4">
        <v>3</v>
      </c>
      <c r="G2795" s="4"/>
      <c r="H2795" s="4"/>
      <c r="I2795" s="4">
        <v>2</v>
      </c>
      <c r="J2795" s="17">
        <f t="shared" ref="J2795" si="21">+I2795*2</f>
        <v>4</v>
      </c>
      <c r="K2795" s="119">
        <v>10</v>
      </c>
      <c r="L2795" s="18"/>
      <c r="M2795" s="19">
        <v>0</v>
      </c>
      <c r="N2795" s="20"/>
      <c r="O2795" s="5"/>
      <c r="P2795" s="5"/>
      <c r="Q2795" s="5"/>
      <c r="R2795" s="5"/>
      <c r="S2795" s="5"/>
      <c r="T2795" s="5"/>
      <c r="U2795" s="5"/>
      <c r="V2795" s="5"/>
    </row>
    <row r="2796" spans="2:22" s="28" customFormat="1" ht="18" customHeight="1" x14ac:dyDescent="0.35">
      <c r="B2796" s="120"/>
      <c r="C2796" s="25"/>
      <c r="D2796" s="16"/>
      <c r="E2796" s="4"/>
      <c r="F2796" s="4"/>
      <c r="G2796" s="4"/>
      <c r="H2796" s="4"/>
      <c r="I2796" s="4"/>
      <c r="J2796" s="17"/>
      <c r="K2796" s="119"/>
      <c r="L2796" s="18"/>
      <c r="M2796" s="19"/>
      <c r="N2796" s="20"/>
      <c r="O2796" s="5"/>
      <c r="P2796" s="5"/>
      <c r="Q2796" s="5"/>
      <c r="R2796" s="5"/>
      <c r="S2796" s="5"/>
      <c r="T2796" s="5"/>
      <c r="U2796" s="5"/>
      <c r="V2796" s="5"/>
    </row>
    <row r="2797" spans="2:22" s="28" customFormat="1" ht="18" customHeight="1" x14ac:dyDescent="0.35">
      <c r="B2797" s="120">
        <v>2</v>
      </c>
      <c r="C2797" s="25" t="s">
        <v>1141</v>
      </c>
      <c r="D2797" s="16" t="s">
        <v>693</v>
      </c>
      <c r="E2797" s="4">
        <v>2</v>
      </c>
      <c r="F2797" s="4">
        <v>3</v>
      </c>
      <c r="G2797" s="4"/>
      <c r="H2797" s="4"/>
      <c r="I2797" s="4">
        <v>2</v>
      </c>
      <c r="J2797" s="17">
        <v>4</v>
      </c>
      <c r="K2797" s="119">
        <v>10</v>
      </c>
      <c r="L2797" s="18"/>
      <c r="M2797" s="19">
        <v>0</v>
      </c>
      <c r="N2797" s="20"/>
      <c r="O2797" s="5"/>
      <c r="P2797" s="5"/>
      <c r="Q2797" s="5"/>
      <c r="R2797" s="5"/>
      <c r="S2797" s="5"/>
      <c r="T2797" s="5"/>
      <c r="U2797" s="5"/>
      <c r="V2797" s="5"/>
    </row>
    <row r="2798" spans="2:22" s="28" customFormat="1" ht="18" customHeight="1" x14ac:dyDescent="0.35">
      <c r="B2798" s="120"/>
      <c r="C2798" s="25"/>
      <c r="D2798" s="16"/>
      <c r="E2798" s="4"/>
      <c r="F2798" s="4"/>
      <c r="G2798" s="4"/>
      <c r="H2798" s="4"/>
      <c r="I2798" s="4"/>
      <c r="J2798" s="17"/>
      <c r="K2798" s="119"/>
      <c r="L2798" s="18"/>
      <c r="M2798" s="19"/>
      <c r="N2798" s="20"/>
      <c r="O2798" s="5"/>
      <c r="P2798" s="5"/>
      <c r="Q2798" s="5"/>
      <c r="R2798" s="5"/>
      <c r="S2798" s="5"/>
      <c r="T2798" s="5"/>
      <c r="U2798" s="5"/>
      <c r="V2798" s="5"/>
    </row>
    <row r="2799" spans="2:22" s="28" customFormat="1" ht="18" customHeight="1" x14ac:dyDescent="0.35">
      <c r="B2799" s="120">
        <v>3</v>
      </c>
      <c r="C2799" s="25" t="s">
        <v>1142</v>
      </c>
      <c r="D2799" s="16" t="s">
        <v>693</v>
      </c>
      <c r="E2799" s="4">
        <v>2</v>
      </c>
      <c r="F2799" s="4">
        <v>3</v>
      </c>
      <c r="G2799" s="4"/>
      <c r="H2799" s="4"/>
      <c r="I2799" s="4">
        <v>2</v>
      </c>
      <c r="J2799" s="17">
        <v>4</v>
      </c>
      <c r="K2799" s="119">
        <v>10</v>
      </c>
      <c r="L2799" s="18"/>
      <c r="M2799" s="19">
        <v>0</v>
      </c>
      <c r="N2799" s="20"/>
      <c r="O2799" s="5"/>
      <c r="P2799" s="5"/>
      <c r="Q2799" s="5"/>
      <c r="R2799" s="5"/>
      <c r="S2799" s="5"/>
      <c r="T2799" s="5"/>
      <c r="U2799" s="5"/>
      <c r="V2799" s="5"/>
    </row>
    <row r="2800" spans="2:22" x14ac:dyDescent="0.35">
      <c r="B2800" s="120"/>
      <c r="C2800" s="25"/>
      <c r="D2800" s="16"/>
      <c r="J2800" s="17"/>
      <c r="K2800" s="119"/>
      <c r="L2800" s="18"/>
      <c r="M2800" s="19"/>
    </row>
    <row r="2801" spans="2:13" x14ac:dyDescent="0.35">
      <c r="B2801" s="120">
        <v>4</v>
      </c>
      <c r="C2801" s="25" t="s">
        <v>1143</v>
      </c>
      <c r="D2801" s="16" t="s">
        <v>693</v>
      </c>
      <c r="E2801" s="4">
        <v>2</v>
      </c>
      <c r="F2801" s="4">
        <v>3</v>
      </c>
      <c r="I2801" s="4">
        <v>2</v>
      </c>
      <c r="J2801" s="17">
        <v>4</v>
      </c>
      <c r="K2801" s="119">
        <v>10</v>
      </c>
      <c r="L2801" s="18"/>
      <c r="M2801" s="19">
        <v>0</v>
      </c>
    </row>
    <row r="2802" spans="2:13" x14ac:dyDescent="0.35">
      <c r="B2802" s="120"/>
      <c r="C2802" s="25"/>
      <c r="D2802" s="16"/>
      <c r="J2802" s="17"/>
      <c r="K2802" s="119"/>
      <c r="L2802" s="18"/>
      <c r="M2802" s="19"/>
    </row>
    <row r="2803" spans="2:13" ht="18" x14ac:dyDescent="0.4">
      <c r="B2803" s="120"/>
      <c r="C2803" s="24" t="s">
        <v>813</v>
      </c>
      <c r="D2803" s="16"/>
      <c r="J2803" s="17"/>
      <c r="K2803" s="119"/>
      <c r="L2803" s="18"/>
      <c r="M2803" s="19"/>
    </row>
    <row r="2804" spans="2:13" ht="18" x14ac:dyDescent="0.4">
      <c r="B2804" s="14"/>
      <c r="C2804" s="24"/>
      <c r="D2804" s="16"/>
      <c r="J2804" s="17">
        <f>+I2804*2</f>
        <v>0</v>
      </c>
      <c r="K2804" s="119"/>
      <c r="L2804" s="18"/>
      <c r="M2804" s="19"/>
    </row>
    <row r="2805" spans="2:13" ht="23.25" customHeight="1" x14ac:dyDescent="0.4">
      <c r="B2805" s="14"/>
      <c r="C2805" s="24" t="s">
        <v>814</v>
      </c>
      <c r="D2805" s="16"/>
      <c r="J2805" s="17"/>
      <c r="K2805" s="119"/>
      <c r="L2805" s="18"/>
      <c r="M2805" s="19"/>
    </row>
    <row r="2806" spans="2:13" ht="17.25" customHeight="1" x14ac:dyDescent="0.35">
      <c r="B2806" s="14"/>
      <c r="C2806" s="25"/>
      <c r="D2806" s="16"/>
      <c r="J2806" s="17"/>
      <c r="K2806" s="119"/>
      <c r="L2806" s="18"/>
      <c r="M2806" s="19"/>
    </row>
    <row r="2807" spans="2:13" x14ac:dyDescent="0.35">
      <c r="B2807" s="14">
        <v>5</v>
      </c>
      <c r="C2807" s="25" t="s">
        <v>815</v>
      </c>
      <c r="D2807" s="16" t="s">
        <v>693</v>
      </c>
      <c r="E2807" s="4">
        <v>1</v>
      </c>
      <c r="F2807" s="4">
        <v>3</v>
      </c>
      <c r="I2807" s="4">
        <v>1</v>
      </c>
      <c r="J2807" s="17">
        <f>+I2807*2</f>
        <v>2</v>
      </c>
      <c r="K2807" s="119">
        <v>45</v>
      </c>
      <c r="L2807" s="18"/>
      <c r="M2807" s="19">
        <f>+L2807*K2807</f>
        <v>0</v>
      </c>
    </row>
    <row r="2808" spans="2:13" x14ac:dyDescent="0.35">
      <c r="B2808" s="14"/>
      <c r="C2808" s="25"/>
      <c r="D2808" s="16"/>
      <c r="J2808" s="17"/>
      <c r="K2808" s="119"/>
      <c r="L2808" s="18"/>
      <c r="M2808" s="19"/>
    </row>
    <row r="2809" spans="2:13" ht="18.75" customHeight="1" x14ac:dyDescent="0.4">
      <c r="B2809" s="14"/>
      <c r="C2809" s="24" t="s">
        <v>816</v>
      </c>
      <c r="D2809" s="16"/>
      <c r="J2809" s="17"/>
      <c r="K2809" s="119"/>
      <c r="L2809" s="18"/>
      <c r="M2809" s="19"/>
    </row>
    <row r="2810" spans="2:13" ht="18" x14ac:dyDescent="0.4">
      <c r="B2810" s="14"/>
      <c r="C2810" s="24"/>
      <c r="D2810" s="16"/>
      <c r="J2810" s="17"/>
      <c r="K2810" s="119"/>
      <c r="L2810" s="18"/>
      <c r="M2810" s="19"/>
    </row>
    <row r="2811" spans="2:13" ht="20.25" customHeight="1" x14ac:dyDescent="0.4">
      <c r="B2811" s="14"/>
      <c r="C2811" s="24" t="s">
        <v>817</v>
      </c>
      <c r="D2811" s="16"/>
      <c r="J2811" s="17"/>
      <c r="K2811" s="119"/>
      <c r="L2811" s="18"/>
      <c r="M2811" s="19"/>
    </row>
    <row r="2812" spans="2:13" x14ac:dyDescent="0.35">
      <c r="B2812" s="14"/>
      <c r="C2812" s="25"/>
      <c r="D2812" s="16"/>
      <c r="J2812" s="17"/>
      <c r="K2812" s="119"/>
      <c r="L2812" s="18"/>
      <c r="M2812" s="19"/>
    </row>
    <row r="2813" spans="2:13" x14ac:dyDescent="0.35">
      <c r="B2813" s="14">
        <v>6</v>
      </c>
      <c r="C2813" s="25" t="s">
        <v>1145</v>
      </c>
      <c r="D2813" s="16" t="s">
        <v>693</v>
      </c>
      <c r="E2813" s="4">
        <v>1</v>
      </c>
      <c r="F2813" s="4">
        <v>3</v>
      </c>
      <c r="I2813" s="4">
        <v>1</v>
      </c>
      <c r="J2813" s="17">
        <f>+I2813*2</f>
        <v>2</v>
      </c>
      <c r="K2813" s="119">
        <v>15</v>
      </c>
      <c r="L2813" s="18"/>
      <c r="M2813" s="19">
        <f>+L2813*K2813</f>
        <v>0</v>
      </c>
    </row>
    <row r="2814" spans="2:13" ht="18" x14ac:dyDescent="0.4">
      <c r="B2814" s="14"/>
      <c r="C2814" s="24"/>
      <c r="D2814" s="16"/>
      <c r="J2814" s="17"/>
      <c r="K2814" s="119"/>
      <c r="L2814" s="18"/>
      <c r="M2814" s="19"/>
    </row>
    <row r="2815" spans="2:13" x14ac:dyDescent="0.35">
      <c r="B2815" s="14"/>
      <c r="C2815" s="25"/>
      <c r="D2815" s="16"/>
      <c r="J2815" s="17"/>
      <c r="K2815" s="119"/>
      <c r="L2815" s="18"/>
      <c r="M2815" s="19"/>
    </row>
    <row r="2816" spans="2:13" x14ac:dyDescent="0.35">
      <c r="B2816" s="14"/>
      <c r="C2816" s="25"/>
      <c r="D2816" s="16"/>
      <c r="J2816" s="17"/>
      <c r="K2816" s="119"/>
      <c r="L2816" s="18"/>
      <c r="M2816" s="19"/>
    </row>
    <row r="2817" spans="2:13" x14ac:dyDescent="0.35">
      <c r="B2817" s="14"/>
      <c r="C2817" s="25"/>
      <c r="D2817" s="16"/>
      <c r="J2817" s="17"/>
      <c r="K2817" s="119"/>
      <c r="L2817" s="18"/>
      <c r="M2817" s="19"/>
    </row>
    <row r="2818" spans="2:13" x14ac:dyDescent="0.35">
      <c r="B2818" s="14"/>
      <c r="C2818" s="25"/>
      <c r="D2818" s="16"/>
      <c r="J2818" s="17">
        <f>+I2818*2</f>
        <v>0</v>
      </c>
      <c r="K2818" s="119"/>
      <c r="L2818" s="18"/>
      <c r="M2818" s="19"/>
    </row>
    <row r="2819" spans="2:13" ht="18" x14ac:dyDescent="0.4">
      <c r="B2819" s="14"/>
      <c r="C2819" s="24"/>
      <c r="D2819" s="16"/>
      <c r="J2819" s="17"/>
      <c r="K2819" s="119"/>
      <c r="L2819" s="18"/>
      <c r="M2819" s="19"/>
    </row>
    <row r="2820" spans="2:13" ht="21" customHeight="1" x14ac:dyDescent="0.4">
      <c r="B2820" s="14"/>
      <c r="C2820" s="24"/>
      <c r="D2820" s="16"/>
      <c r="J2820" s="17"/>
      <c r="K2820" s="119"/>
      <c r="L2820" s="18"/>
      <c r="M2820" s="19"/>
    </row>
    <row r="2821" spans="2:13" ht="18" x14ac:dyDescent="0.4">
      <c r="B2821" s="14"/>
      <c r="C2821" s="24"/>
      <c r="D2821" s="16"/>
      <c r="J2821" s="17"/>
      <c r="K2821" s="119"/>
      <c r="L2821" s="18"/>
      <c r="M2821" s="19"/>
    </row>
    <row r="2822" spans="2:13" x14ac:dyDescent="0.35">
      <c r="B2822" s="14"/>
      <c r="C2822" s="25"/>
      <c r="D2822" s="16"/>
      <c r="J2822" s="17"/>
      <c r="K2822" s="119"/>
      <c r="L2822" s="18"/>
      <c r="M2822" s="19"/>
    </row>
    <row r="2823" spans="2:13" x14ac:dyDescent="0.35">
      <c r="B2823" s="14"/>
      <c r="C2823" s="25"/>
      <c r="D2823" s="16"/>
      <c r="J2823" s="17"/>
      <c r="K2823" s="119"/>
      <c r="L2823" s="18"/>
      <c r="M2823" s="19"/>
    </row>
    <row r="2824" spans="2:13" x14ac:dyDescent="0.35">
      <c r="B2824" s="14"/>
      <c r="C2824" s="25"/>
      <c r="D2824" s="16"/>
      <c r="J2824" s="17"/>
      <c r="K2824" s="119"/>
      <c r="L2824" s="18"/>
      <c r="M2824" s="19"/>
    </row>
    <row r="2825" spans="2:13" x14ac:dyDescent="0.35">
      <c r="B2825" s="14"/>
      <c r="C2825" s="25"/>
      <c r="D2825" s="16"/>
      <c r="J2825" s="17"/>
      <c r="K2825" s="119"/>
      <c r="L2825" s="18"/>
      <c r="M2825" s="19"/>
    </row>
    <row r="2826" spans="2:13" x14ac:dyDescent="0.35">
      <c r="B2826" s="14"/>
      <c r="C2826" s="25"/>
      <c r="D2826" s="16"/>
      <c r="J2826" s="17"/>
      <c r="K2826" s="119"/>
      <c r="L2826" s="18"/>
      <c r="M2826" s="19"/>
    </row>
    <row r="2827" spans="2:13" x14ac:dyDescent="0.35">
      <c r="B2827" s="14"/>
      <c r="C2827" s="25"/>
      <c r="D2827" s="16"/>
      <c r="J2827" s="17"/>
      <c r="K2827" s="119"/>
      <c r="L2827" s="18"/>
      <c r="M2827" s="19"/>
    </row>
    <row r="2828" spans="2:13" x14ac:dyDescent="0.35">
      <c r="B2828" s="14"/>
      <c r="C2828" s="25"/>
      <c r="D2828" s="16"/>
      <c r="J2828" s="17"/>
      <c r="K2828" s="119"/>
      <c r="L2828" s="18"/>
      <c r="M2828" s="19"/>
    </row>
    <row r="2829" spans="2:13" ht="18" customHeight="1" x14ac:dyDescent="0.35">
      <c r="B2829" s="14"/>
      <c r="C2829" s="25"/>
      <c r="D2829" s="16"/>
      <c r="J2829" s="17"/>
      <c r="K2829" s="119"/>
      <c r="L2829" s="18"/>
      <c r="M2829" s="19"/>
    </row>
    <row r="2830" spans="2:13" x14ac:dyDescent="0.35">
      <c r="B2830" s="14"/>
      <c r="C2830" s="25"/>
      <c r="D2830" s="16"/>
      <c r="J2830" s="17"/>
      <c r="K2830" s="119"/>
      <c r="L2830" s="18"/>
      <c r="M2830" s="19"/>
    </row>
    <row r="2831" spans="2:13" ht="18.5" thickBot="1" x14ac:dyDescent="0.45">
      <c r="B2831" s="30"/>
      <c r="C2831" s="106" t="s">
        <v>700</v>
      </c>
      <c r="D2831" s="32"/>
      <c r="E2831" s="39"/>
      <c r="F2831" s="39"/>
      <c r="G2831" s="39"/>
      <c r="H2831" s="39"/>
      <c r="I2831" s="39"/>
      <c r="J2831" s="56"/>
      <c r="K2831" s="100"/>
      <c r="L2831" s="59" t="s">
        <v>34</v>
      </c>
      <c r="M2831" s="107">
        <f>SUM(M2787:M2808)</f>
        <v>0</v>
      </c>
    </row>
    <row r="2832" spans="2:13" ht="18" thickTop="1" x14ac:dyDescent="0.35">
      <c r="B2832" s="30"/>
      <c r="C2832" s="99"/>
      <c r="D2832" s="32"/>
      <c r="E2832" s="39"/>
      <c r="F2832" s="39"/>
      <c r="G2832" s="39"/>
      <c r="H2832" s="39"/>
      <c r="I2832" s="39"/>
      <c r="J2832" s="56"/>
      <c r="K2832" s="100"/>
      <c r="L2832" s="53"/>
      <c r="M2832" s="104"/>
    </row>
    <row r="2833" spans="2:16" s="39" customFormat="1" ht="21" customHeight="1" x14ac:dyDescent="0.35">
      <c r="B2833" s="14"/>
      <c r="C2833" s="25"/>
      <c r="D2833" s="16"/>
      <c r="E2833" s="110"/>
      <c r="F2833" s="4"/>
      <c r="G2833" s="4"/>
      <c r="H2833" s="4"/>
      <c r="I2833" s="4"/>
      <c r="J2833" s="17"/>
      <c r="K2833" s="17"/>
      <c r="L2833" s="7"/>
      <c r="M2833" s="111"/>
      <c r="N2833" s="20"/>
      <c r="P2833" s="40"/>
    </row>
    <row r="2834" spans="2:16" s="40" customFormat="1" ht="18.5" customHeight="1" x14ac:dyDescent="0.35">
      <c r="B2834" s="14"/>
      <c r="C2834" s="25"/>
      <c r="D2834" s="16"/>
      <c r="E2834" s="110"/>
      <c r="F2834" s="4"/>
      <c r="G2834" s="4"/>
      <c r="H2834" s="4"/>
      <c r="I2834" s="4"/>
      <c r="J2834" s="17"/>
      <c r="K2834" s="17"/>
      <c r="L2834" s="7"/>
      <c r="M2834" s="111"/>
      <c r="N2834" s="20"/>
      <c r="O2834" s="39"/>
      <c r="P2834" s="39"/>
    </row>
    <row r="2835" spans="2:16" s="39" customFormat="1" ht="20" customHeight="1" x14ac:dyDescent="0.35">
      <c r="B2835" s="1"/>
      <c r="C2835" s="50" t="s">
        <v>1043</v>
      </c>
      <c r="D2835" s="3"/>
      <c r="E2835" s="7"/>
      <c r="F2835" s="7"/>
      <c r="G2835" s="7"/>
      <c r="H2835" s="7"/>
      <c r="I2835" s="7"/>
      <c r="J2835" s="5"/>
      <c r="K2835" s="5"/>
      <c r="L2835" s="7"/>
      <c r="M2835" s="7"/>
      <c r="N2835" s="175"/>
    </row>
    <row r="2836" spans="2:16" s="39" customFormat="1" ht="17.25" customHeight="1" x14ac:dyDescent="0.35">
      <c r="B2836" s="1"/>
      <c r="C2836" s="50" t="s">
        <v>1063</v>
      </c>
      <c r="D2836" s="3"/>
      <c r="E2836" s="7"/>
      <c r="F2836" s="7"/>
      <c r="G2836" s="7"/>
      <c r="H2836" s="7"/>
      <c r="I2836" s="7"/>
      <c r="J2836" s="5"/>
      <c r="K2836" s="5"/>
      <c r="L2836" s="7"/>
      <c r="M2836" s="7"/>
      <c r="N2836" s="48"/>
    </row>
    <row r="2837" spans="2:16" s="39" customFormat="1" ht="17.25" customHeight="1" x14ac:dyDescent="0.35">
      <c r="B2837" s="1"/>
      <c r="C2837" s="50" t="s">
        <v>819</v>
      </c>
      <c r="D2837" s="3"/>
      <c r="E2837" s="7"/>
      <c r="F2837" s="7"/>
      <c r="G2837" s="7"/>
      <c r="H2837" s="7"/>
      <c r="I2837" s="7"/>
      <c r="J2837" s="5"/>
      <c r="K2837" s="5"/>
      <c r="L2837" s="7"/>
      <c r="M2837" s="7"/>
      <c r="N2837" s="5"/>
    </row>
    <row r="2838" spans="2:16" s="39" customFormat="1" ht="17.25" customHeight="1" x14ac:dyDescent="0.4">
      <c r="B2838" s="112"/>
      <c r="C2838" s="50" t="s">
        <v>1103</v>
      </c>
      <c r="D2838" s="113"/>
      <c r="E2838" s="72"/>
      <c r="F2838" s="72"/>
      <c r="G2838" s="72"/>
      <c r="H2838" s="72"/>
      <c r="I2838" s="72"/>
      <c r="J2838" s="6"/>
      <c r="K2838" s="6"/>
      <c r="L2838" s="72"/>
      <c r="M2838" s="72"/>
      <c r="N2838" s="5"/>
    </row>
    <row r="2839" spans="2:16" ht="18" x14ac:dyDescent="0.4">
      <c r="B2839" s="112"/>
      <c r="C2839" s="114" t="s">
        <v>729</v>
      </c>
      <c r="D2839" s="113"/>
      <c r="E2839" s="72"/>
      <c r="F2839" s="72"/>
      <c r="G2839" s="72"/>
      <c r="H2839" s="72"/>
      <c r="I2839" s="72"/>
      <c r="J2839" s="6"/>
      <c r="K2839" s="6"/>
      <c r="L2839" s="72"/>
      <c r="M2839" s="72"/>
      <c r="N2839" s="5"/>
    </row>
    <row r="2840" spans="2:16" ht="21.75" customHeight="1" x14ac:dyDescent="0.4">
      <c r="K2840" s="6" t="s">
        <v>0</v>
      </c>
      <c r="N2840" s="5"/>
    </row>
    <row r="2841" spans="2:16" ht="18" x14ac:dyDescent="0.4">
      <c r="K2841" s="6" t="s">
        <v>1157</v>
      </c>
      <c r="N2841" s="5"/>
    </row>
    <row r="2842" spans="2:16" ht="18" customHeight="1" x14ac:dyDescent="0.4">
      <c r="K2842" s="6" t="str">
        <f>+K2779</f>
        <v>DLAMVUZO HIGH SCHOOL</v>
      </c>
      <c r="N2842" s="5"/>
    </row>
    <row r="2843" spans="2:16" ht="18" x14ac:dyDescent="0.4">
      <c r="B2843" s="8"/>
      <c r="C2843" s="9" t="s">
        <v>712</v>
      </c>
      <c r="D2843" s="10"/>
      <c r="E2843" s="11"/>
      <c r="F2843" s="11"/>
      <c r="G2843" s="11"/>
      <c r="H2843" s="11"/>
      <c r="I2843" s="11"/>
      <c r="J2843" s="12"/>
      <c r="K2843" s="12"/>
      <c r="L2843" s="11"/>
      <c r="M2843" s="11"/>
      <c r="N2843" s="5"/>
    </row>
    <row r="2844" spans="2:16" ht="18" x14ac:dyDescent="0.4">
      <c r="B2844" s="8" t="s">
        <v>2</v>
      </c>
      <c r="C2844" s="7"/>
      <c r="D2844" s="10" t="s">
        <v>3</v>
      </c>
      <c r="E2844" s="11" t="s">
        <v>4</v>
      </c>
      <c r="F2844" s="11" t="s">
        <v>4</v>
      </c>
      <c r="G2844" s="11" t="s">
        <v>4</v>
      </c>
      <c r="H2844" s="11" t="s">
        <v>4</v>
      </c>
      <c r="I2844" s="11" t="s">
        <v>4</v>
      </c>
      <c r="J2844" s="12"/>
      <c r="K2844" s="8" t="s">
        <v>5</v>
      </c>
      <c r="L2844" s="13" t="s">
        <v>6</v>
      </c>
      <c r="M2844" s="13" t="s">
        <v>7</v>
      </c>
      <c r="N2844" s="5"/>
    </row>
    <row r="2845" spans="2:16" ht="18" x14ac:dyDescent="0.4">
      <c r="B2845" s="62"/>
      <c r="C2845" s="24" t="s">
        <v>1042</v>
      </c>
      <c r="D2845" s="16"/>
      <c r="J2845" s="17"/>
      <c r="K2845" s="119"/>
      <c r="L2845" s="18"/>
      <c r="M2845" s="19"/>
      <c r="N2845" s="5"/>
    </row>
    <row r="2846" spans="2:16" ht="24" customHeight="1" x14ac:dyDescent="0.4">
      <c r="B2846" s="14"/>
      <c r="C2846" s="24"/>
      <c r="D2846" s="16"/>
      <c r="J2846" s="17"/>
      <c r="K2846" s="119"/>
      <c r="L2846" s="18"/>
      <c r="M2846" s="19"/>
      <c r="N2846" s="5"/>
    </row>
    <row r="2847" spans="2:16" ht="18" x14ac:dyDescent="0.4">
      <c r="B2847" s="14"/>
      <c r="C2847" s="24" t="s">
        <v>810</v>
      </c>
      <c r="D2847" s="16"/>
      <c r="J2847" s="17"/>
      <c r="K2847" s="119"/>
      <c r="L2847" s="18"/>
      <c r="M2847" s="19"/>
      <c r="N2847" s="5"/>
    </row>
    <row r="2848" spans="2:16" ht="18.75" customHeight="1" x14ac:dyDescent="0.4">
      <c r="B2848" s="14"/>
      <c r="C2848" s="24"/>
      <c r="D2848" s="16"/>
      <c r="J2848" s="17"/>
      <c r="K2848" s="119"/>
      <c r="L2848" s="18"/>
      <c r="M2848" s="19"/>
      <c r="N2848" s="5"/>
    </row>
    <row r="2849" spans="2:13" ht="23.25" customHeight="1" x14ac:dyDescent="0.4">
      <c r="B2849" s="14"/>
      <c r="C2849" s="24" t="s">
        <v>821</v>
      </c>
      <c r="D2849" s="16"/>
      <c r="J2849" s="17"/>
      <c r="K2849" s="119"/>
      <c r="L2849" s="18"/>
      <c r="M2849" s="19"/>
    </row>
    <row r="2850" spans="2:13" x14ac:dyDescent="0.35">
      <c r="B2850" s="14"/>
      <c r="C2850" s="25"/>
      <c r="D2850" s="16"/>
      <c r="J2850" s="17"/>
      <c r="K2850" s="119"/>
      <c r="L2850" s="18"/>
      <c r="M2850" s="19"/>
    </row>
    <row r="2851" spans="2:13" ht="21.75" customHeight="1" x14ac:dyDescent="0.4">
      <c r="B2851" s="14"/>
      <c r="C2851" s="74" t="s">
        <v>691</v>
      </c>
      <c r="D2851" s="16"/>
      <c r="J2851" s="17"/>
      <c r="K2851" s="119"/>
      <c r="L2851" s="18"/>
      <c r="M2851" s="19"/>
    </row>
    <row r="2852" spans="2:13" ht="18" customHeight="1" x14ac:dyDescent="0.35">
      <c r="B2852" s="14"/>
      <c r="C2852" s="25"/>
      <c r="D2852" s="16"/>
      <c r="J2852" s="17"/>
      <c r="K2852" s="119"/>
      <c r="L2852" s="18"/>
      <c r="M2852" s="19"/>
    </row>
    <row r="2853" spans="2:13" ht="18" x14ac:dyDescent="0.4">
      <c r="B2853" s="14"/>
      <c r="C2853" s="24" t="s">
        <v>822</v>
      </c>
      <c r="D2853" s="16"/>
      <c r="J2853" s="17"/>
      <c r="K2853" s="119"/>
      <c r="L2853" s="18"/>
      <c r="M2853" s="19"/>
    </row>
    <row r="2854" spans="2:13" ht="18" x14ac:dyDescent="0.4">
      <c r="B2854" s="14"/>
      <c r="C2854" s="24"/>
      <c r="D2854" s="16"/>
      <c r="J2854" s="17"/>
      <c r="K2854" s="119"/>
      <c r="L2854" s="18"/>
      <c r="M2854" s="19"/>
    </row>
    <row r="2855" spans="2:13" ht="35" x14ac:dyDescent="0.35">
      <c r="B2855" s="120">
        <v>1</v>
      </c>
      <c r="C2855" s="25" t="s">
        <v>823</v>
      </c>
      <c r="D2855" s="16" t="s">
        <v>694</v>
      </c>
      <c r="E2855" s="4" t="e">
        <f>+E2593</f>
        <v>#REF!</v>
      </c>
      <c r="F2855" s="4" t="e">
        <f>+F2593</f>
        <v>#REF!</v>
      </c>
      <c r="G2855" s="4">
        <f>+G2593</f>
        <v>0</v>
      </c>
      <c r="H2855" s="4">
        <f>+H2593</f>
        <v>0</v>
      </c>
      <c r="I2855" s="4" t="e">
        <f>+I2593</f>
        <v>#REF!</v>
      </c>
      <c r="J2855" s="17" t="e">
        <f t="shared" ref="J2855:J2864" si="22">+I2855*2</f>
        <v>#REF!</v>
      </c>
      <c r="K2855" s="119">
        <v>1316</v>
      </c>
      <c r="L2855" s="18"/>
      <c r="M2855" s="19">
        <f>+L2855*K2855</f>
        <v>0</v>
      </c>
    </row>
    <row r="2856" spans="2:13" x14ac:dyDescent="0.35">
      <c r="B2856" s="120"/>
      <c r="C2856" s="25"/>
      <c r="D2856" s="16"/>
      <c r="J2856" s="17"/>
      <c r="K2856" s="119"/>
      <c r="L2856" s="18"/>
      <c r="M2856" s="19"/>
    </row>
    <row r="2857" spans="2:13" ht="18" x14ac:dyDescent="0.4">
      <c r="B2857" s="120"/>
      <c r="C2857" s="24" t="s">
        <v>824</v>
      </c>
      <c r="D2857" s="16"/>
      <c r="J2857" s="17"/>
      <c r="K2857" s="119"/>
      <c r="L2857" s="18"/>
      <c r="M2857" s="19"/>
    </row>
    <row r="2858" spans="2:13" ht="18" x14ac:dyDescent="0.4">
      <c r="B2858" s="120"/>
      <c r="C2858" s="24"/>
      <c r="D2858" s="16"/>
      <c r="J2858" s="17"/>
      <c r="K2858" s="119"/>
      <c r="L2858" s="18"/>
      <c r="M2858" s="19"/>
    </row>
    <row r="2859" spans="2:13" ht="52.5" customHeight="1" x14ac:dyDescent="0.4">
      <c r="B2859" s="120"/>
      <c r="C2859" s="24" t="s">
        <v>825</v>
      </c>
      <c r="D2859" s="16"/>
      <c r="J2859" s="17"/>
      <c r="K2859" s="119"/>
      <c r="L2859" s="18"/>
      <c r="M2859" s="19"/>
    </row>
    <row r="2860" spans="2:13" ht="23.25" customHeight="1" x14ac:dyDescent="0.35">
      <c r="B2860" s="120"/>
      <c r="C2860" s="25"/>
      <c r="D2860" s="16"/>
      <c r="J2860" s="17"/>
      <c r="K2860" s="119"/>
      <c r="L2860" s="18"/>
      <c r="M2860" s="19"/>
    </row>
    <row r="2861" spans="2:13" ht="21.75" customHeight="1" x14ac:dyDescent="0.35">
      <c r="B2861" s="120">
        <v>2</v>
      </c>
      <c r="C2861" s="25" t="s">
        <v>826</v>
      </c>
      <c r="D2861" s="16" t="s">
        <v>694</v>
      </c>
      <c r="E2861" s="4">
        <f>1.6*2*8*1.8</f>
        <v>46.080000000000005</v>
      </c>
      <c r="F2861" s="4">
        <f>1.85*1.8*2*3</f>
        <v>19.98</v>
      </c>
      <c r="I2861" s="4">
        <f>1.6*1.8*6</f>
        <v>17.28</v>
      </c>
      <c r="J2861" s="17">
        <f t="shared" si="22"/>
        <v>34.56</v>
      </c>
      <c r="K2861" s="119">
        <v>950</v>
      </c>
      <c r="L2861" s="18"/>
      <c r="M2861" s="19">
        <f>+L2861*K2861</f>
        <v>0</v>
      </c>
    </row>
    <row r="2862" spans="2:13" ht="20.25" customHeight="1" x14ac:dyDescent="0.35">
      <c r="B2862" s="120"/>
      <c r="C2862" s="25"/>
      <c r="D2862" s="16"/>
      <c r="J2862" s="17">
        <f t="shared" si="22"/>
        <v>0</v>
      </c>
      <c r="K2862" s="119"/>
      <c r="L2862" s="18"/>
      <c r="M2862" s="19"/>
    </row>
    <row r="2863" spans="2:13" ht="19.5" customHeight="1" x14ac:dyDescent="0.35">
      <c r="B2863" s="120">
        <v>3</v>
      </c>
      <c r="C2863" s="25" t="s">
        <v>827</v>
      </c>
      <c r="D2863" s="16" t="s">
        <v>694</v>
      </c>
      <c r="E2863" s="4">
        <f>1.6*8*0.22+1.8*8*0.22</f>
        <v>5.984</v>
      </c>
      <c r="F2863" s="4">
        <f>1.85*0.22*3+1.8*0.22*3</f>
        <v>2.4090000000000003</v>
      </c>
      <c r="I2863" s="4">
        <f>1.6*0.22*6+1.8*0.22*6</f>
        <v>4.4880000000000004</v>
      </c>
      <c r="J2863" s="17">
        <f t="shared" si="22"/>
        <v>8.9760000000000009</v>
      </c>
      <c r="K2863" s="119">
        <v>475</v>
      </c>
      <c r="L2863" s="18"/>
      <c r="M2863" s="19">
        <f>+L2863*K2863</f>
        <v>0</v>
      </c>
    </row>
    <row r="2864" spans="2:13" x14ac:dyDescent="0.35">
      <c r="B2864" s="14"/>
      <c r="C2864" s="25"/>
      <c r="D2864" s="16"/>
      <c r="J2864" s="17">
        <f t="shared" si="22"/>
        <v>0</v>
      </c>
      <c r="K2864" s="119"/>
      <c r="L2864" s="18"/>
      <c r="M2864" s="19"/>
    </row>
    <row r="2865" spans="2:13" x14ac:dyDescent="0.35">
      <c r="B2865" s="14"/>
      <c r="C2865" s="25"/>
      <c r="D2865" s="16"/>
      <c r="J2865" s="17"/>
      <c r="K2865" s="119"/>
      <c r="L2865" s="18"/>
      <c r="M2865" s="19"/>
    </row>
    <row r="2866" spans="2:13" x14ac:dyDescent="0.35">
      <c r="B2866" s="14"/>
      <c r="C2866" s="25"/>
      <c r="D2866" s="16"/>
      <c r="J2866" s="17"/>
      <c r="K2866" s="119"/>
      <c r="L2866" s="18"/>
      <c r="M2866" s="19"/>
    </row>
    <row r="2867" spans="2:13" x14ac:dyDescent="0.35">
      <c r="B2867" s="14"/>
      <c r="C2867" s="25"/>
      <c r="D2867" s="16"/>
      <c r="J2867" s="17"/>
      <c r="K2867" s="119"/>
      <c r="L2867" s="18"/>
      <c r="M2867" s="19"/>
    </row>
    <row r="2868" spans="2:13" x14ac:dyDescent="0.35">
      <c r="B2868" s="14"/>
      <c r="C2868" s="25"/>
      <c r="D2868" s="16"/>
      <c r="J2868" s="17"/>
      <c r="K2868" s="119"/>
      <c r="L2868" s="18"/>
      <c r="M2868" s="19"/>
    </row>
    <row r="2869" spans="2:13" x14ac:dyDescent="0.35">
      <c r="B2869" s="14"/>
      <c r="C2869" s="25"/>
      <c r="D2869" s="16"/>
      <c r="J2869" s="17"/>
      <c r="K2869" s="119"/>
      <c r="L2869" s="18"/>
      <c r="M2869" s="19"/>
    </row>
    <row r="2870" spans="2:13" x14ac:dyDescent="0.35">
      <c r="B2870" s="14"/>
      <c r="C2870" s="25"/>
      <c r="D2870" s="16"/>
      <c r="J2870" s="17"/>
      <c r="K2870" s="119"/>
      <c r="L2870" s="18"/>
      <c r="M2870" s="19"/>
    </row>
    <row r="2871" spans="2:13" x14ac:dyDescent="0.35">
      <c r="B2871" s="14"/>
      <c r="C2871" s="25"/>
      <c r="D2871" s="16"/>
      <c r="J2871" s="17"/>
      <c r="K2871" s="119"/>
      <c r="L2871" s="18"/>
      <c r="M2871" s="19"/>
    </row>
    <row r="2872" spans="2:13" x14ac:dyDescent="0.35">
      <c r="B2872" s="14"/>
      <c r="C2872" s="25"/>
      <c r="D2872" s="16"/>
      <c r="J2872" s="17"/>
      <c r="K2872" s="119"/>
      <c r="L2872" s="18"/>
      <c r="M2872" s="19"/>
    </row>
    <row r="2873" spans="2:13" x14ac:dyDescent="0.35">
      <c r="B2873" s="14"/>
      <c r="C2873" s="25"/>
      <c r="D2873" s="16"/>
      <c r="J2873" s="17"/>
      <c r="K2873" s="119"/>
      <c r="L2873" s="18"/>
      <c r="M2873" s="19"/>
    </row>
    <row r="2874" spans="2:13" x14ac:dyDescent="0.35">
      <c r="B2874" s="14"/>
      <c r="C2874" s="25"/>
      <c r="D2874" s="16"/>
      <c r="J2874" s="17"/>
      <c r="K2874" s="119"/>
      <c r="L2874" s="18"/>
      <c r="M2874" s="19"/>
    </row>
    <row r="2875" spans="2:13" ht="18" customHeight="1" x14ac:dyDescent="0.35">
      <c r="B2875" s="14"/>
      <c r="C2875" s="25"/>
      <c r="D2875" s="16"/>
      <c r="J2875" s="17"/>
      <c r="K2875" s="119"/>
      <c r="L2875" s="18"/>
      <c r="M2875" s="19"/>
    </row>
    <row r="2876" spans="2:13" x14ac:dyDescent="0.35">
      <c r="B2876" s="14"/>
      <c r="C2876" s="25"/>
      <c r="D2876" s="16"/>
      <c r="J2876" s="17"/>
      <c r="K2876" s="119"/>
      <c r="L2876" s="18"/>
      <c r="M2876" s="19"/>
    </row>
    <row r="2877" spans="2:13" x14ac:dyDescent="0.35">
      <c r="B2877" s="14"/>
      <c r="C2877" s="25"/>
      <c r="D2877" s="16"/>
      <c r="J2877" s="17"/>
      <c r="K2877" s="119"/>
      <c r="L2877" s="18"/>
      <c r="M2877" s="19"/>
    </row>
    <row r="2878" spans="2:13" x14ac:dyDescent="0.35">
      <c r="B2878" s="14"/>
      <c r="C2878" s="25"/>
      <c r="D2878" s="16"/>
      <c r="J2878" s="17"/>
      <c r="K2878" s="119"/>
      <c r="L2878" s="18"/>
      <c r="M2878" s="19"/>
    </row>
    <row r="2879" spans="2:13" x14ac:dyDescent="0.35">
      <c r="B2879" s="14"/>
      <c r="C2879" s="25"/>
      <c r="D2879" s="16"/>
      <c r="J2879" s="17"/>
      <c r="K2879" s="119"/>
      <c r="L2879" s="18"/>
      <c r="M2879" s="19"/>
    </row>
    <row r="2880" spans="2:13" x14ac:dyDescent="0.35">
      <c r="B2880" s="14"/>
      <c r="C2880" s="25"/>
      <c r="D2880" s="16"/>
      <c r="J2880" s="17"/>
      <c r="K2880" s="119"/>
      <c r="L2880" s="18"/>
      <c r="M2880" s="19"/>
    </row>
    <row r="2881" spans="2:14" x14ac:dyDescent="0.35">
      <c r="B2881" s="14"/>
      <c r="C2881" s="25"/>
      <c r="D2881" s="16"/>
      <c r="J2881" s="17"/>
      <c r="K2881" s="119"/>
      <c r="L2881" s="18"/>
      <c r="M2881" s="19"/>
    </row>
    <row r="2882" spans="2:14" x14ac:dyDescent="0.35">
      <c r="B2882" s="14"/>
      <c r="C2882" s="25"/>
      <c r="D2882" s="16"/>
      <c r="J2882" s="17"/>
      <c r="K2882" s="119"/>
      <c r="L2882" s="18"/>
      <c r="M2882" s="19"/>
    </row>
    <row r="2883" spans="2:14" x14ac:dyDescent="0.35">
      <c r="B2883" s="14"/>
      <c r="C2883" s="25"/>
      <c r="D2883" s="16"/>
      <c r="J2883" s="17"/>
      <c r="K2883" s="119"/>
      <c r="L2883" s="18"/>
      <c r="M2883" s="19"/>
    </row>
    <row r="2884" spans="2:14" x14ac:dyDescent="0.35">
      <c r="B2884" s="14"/>
      <c r="C2884" s="25"/>
      <c r="D2884" s="16"/>
      <c r="J2884" s="17"/>
      <c r="K2884" s="119"/>
      <c r="L2884" s="18"/>
      <c r="M2884" s="19"/>
    </row>
    <row r="2885" spans="2:14" ht="21" customHeight="1" x14ac:dyDescent="0.35">
      <c r="B2885" s="14"/>
      <c r="C2885" s="25"/>
      <c r="D2885" s="16"/>
      <c r="J2885" s="17"/>
      <c r="K2885" s="119"/>
      <c r="L2885" s="18"/>
      <c r="M2885" s="19"/>
    </row>
    <row r="2886" spans="2:14" ht="24.75" customHeight="1" x14ac:dyDescent="0.35">
      <c r="B2886" s="14"/>
      <c r="C2886" s="25"/>
      <c r="D2886" s="16"/>
      <c r="J2886" s="17"/>
      <c r="K2886" s="119"/>
      <c r="L2886" s="18"/>
      <c r="M2886" s="19"/>
    </row>
    <row r="2887" spans="2:14" x14ac:dyDescent="0.35">
      <c r="B2887" s="14"/>
      <c r="C2887" s="25"/>
      <c r="D2887" s="16"/>
      <c r="J2887" s="17"/>
      <c r="K2887" s="119"/>
      <c r="L2887" s="18"/>
      <c r="M2887" s="19"/>
    </row>
    <row r="2888" spans="2:14" x14ac:dyDescent="0.35">
      <c r="B2888" s="14"/>
      <c r="C2888" s="25"/>
      <c r="D2888" s="16"/>
      <c r="J2888" s="17"/>
      <c r="K2888" s="119"/>
      <c r="L2888" s="18"/>
      <c r="M2888" s="19"/>
    </row>
    <row r="2889" spans="2:14" ht="20.25" customHeight="1" x14ac:dyDescent="0.35">
      <c r="B2889" s="14"/>
      <c r="C2889" s="25"/>
      <c r="D2889" s="16"/>
      <c r="J2889" s="17"/>
      <c r="K2889" s="119"/>
      <c r="L2889" s="18"/>
      <c r="M2889" s="19"/>
    </row>
    <row r="2890" spans="2:14" ht="20.25" customHeight="1" x14ac:dyDescent="0.35">
      <c r="B2890" s="14"/>
      <c r="C2890" s="25"/>
      <c r="D2890" s="16"/>
      <c r="J2890" s="17"/>
      <c r="K2890" s="119"/>
      <c r="L2890" s="18"/>
      <c r="M2890" s="19"/>
    </row>
    <row r="2891" spans="2:14" s="39" customFormat="1" ht="17.25" customHeight="1" x14ac:dyDescent="0.35">
      <c r="B2891" s="14"/>
      <c r="C2891" s="25"/>
      <c r="D2891" s="16"/>
      <c r="E2891" s="4"/>
      <c r="F2891" s="4"/>
      <c r="G2891" s="4"/>
      <c r="H2891" s="4"/>
      <c r="I2891" s="4"/>
      <c r="J2891" s="17"/>
      <c r="K2891" s="119"/>
      <c r="L2891" s="18"/>
      <c r="M2891" s="19"/>
      <c r="N2891" s="20"/>
    </row>
    <row r="2892" spans="2:14" s="39" customFormat="1" ht="17.25" customHeight="1" x14ac:dyDescent="0.35">
      <c r="B2892" s="14"/>
      <c r="C2892" s="25"/>
      <c r="D2892" s="16"/>
      <c r="E2892" s="4"/>
      <c r="F2892" s="4"/>
      <c r="G2892" s="4"/>
      <c r="H2892" s="4"/>
      <c r="I2892" s="4"/>
      <c r="J2892" s="17"/>
      <c r="K2892" s="119"/>
      <c r="L2892" s="18"/>
      <c r="M2892" s="19"/>
      <c r="N2892" s="20"/>
    </row>
    <row r="2893" spans="2:14" s="39" customFormat="1" ht="17.25" customHeight="1" thickBot="1" x14ac:dyDescent="0.45">
      <c r="B2893" s="30"/>
      <c r="C2893" s="106" t="s">
        <v>700</v>
      </c>
      <c r="D2893" s="32"/>
      <c r="J2893" s="56"/>
      <c r="K2893" s="100"/>
      <c r="L2893" s="59" t="s">
        <v>34</v>
      </c>
      <c r="M2893" s="107">
        <f>SUM(M2851:M2873)</f>
        <v>0</v>
      </c>
      <c r="N2893" s="20"/>
    </row>
    <row r="2894" spans="2:14" ht="18" thickTop="1" x14ac:dyDescent="0.35">
      <c r="B2894" s="30"/>
      <c r="C2894" s="99"/>
      <c r="D2894" s="32"/>
      <c r="E2894" s="39"/>
      <c r="F2894" s="39"/>
      <c r="G2894" s="39"/>
      <c r="H2894" s="39"/>
      <c r="I2894" s="39"/>
      <c r="J2894" s="56"/>
      <c r="K2894" s="100"/>
      <c r="L2894" s="53"/>
      <c r="M2894" s="104"/>
    </row>
    <row r="2895" spans="2:14" x14ac:dyDescent="0.35">
      <c r="B2895" s="14"/>
      <c r="C2895" s="25"/>
      <c r="D2895" s="16"/>
      <c r="E2895" s="110"/>
      <c r="J2895" s="17"/>
      <c r="K2895" s="17"/>
      <c r="M2895" s="111"/>
    </row>
    <row r="2896" spans="2:14" x14ac:dyDescent="0.35">
      <c r="B2896" s="14"/>
      <c r="C2896" s="25"/>
      <c r="D2896" s="16"/>
      <c r="E2896" s="110"/>
      <c r="J2896" s="17"/>
      <c r="K2896" s="17"/>
      <c r="M2896" s="111"/>
    </row>
    <row r="2897" spans="2:22" ht="46.5" customHeight="1" x14ac:dyDescent="0.35">
      <c r="C2897" s="50" t="s">
        <v>1043</v>
      </c>
      <c r="E2897" s="7"/>
      <c r="F2897" s="7"/>
      <c r="G2897" s="7"/>
      <c r="H2897" s="7"/>
      <c r="I2897" s="7"/>
      <c r="N2897" s="175"/>
    </row>
    <row r="2898" spans="2:22" x14ac:dyDescent="0.35">
      <c r="C2898" s="50" t="s">
        <v>818</v>
      </c>
      <c r="E2898" s="7"/>
      <c r="F2898" s="7"/>
      <c r="G2898" s="7"/>
      <c r="H2898" s="7"/>
      <c r="I2898" s="7"/>
      <c r="N2898" s="48"/>
    </row>
    <row r="2899" spans="2:22" x14ac:dyDescent="0.35">
      <c r="C2899" s="50" t="s">
        <v>828</v>
      </c>
      <c r="E2899" s="7"/>
      <c r="F2899" s="7"/>
      <c r="G2899" s="7"/>
      <c r="H2899" s="7"/>
      <c r="I2899" s="7"/>
      <c r="N2899" s="5"/>
    </row>
    <row r="2900" spans="2:22" ht="18" x14ac:dyDescent="0.4">
      <c r="B2900" s="112"/>
      <c r="C2900" s="50" t="s">
        <v>1103</v>
      </c>
      <c r="D2900" s="113"/>
      <c r="E2900" s="72"/>
      <c r="F2900" s="72"/>
      <c r="G2900" s="72"/>
      <c r="H2900" s="72"/>
      <c r="I2900" s="72"/>
      <c r="J2900" s="6"/>
      <c r="K2900" s="6"/>
      <c r="L2900" s="72"/>
      <c r="M2900" s="72"/>
      <c r="N2900" s="5"/>
    </row>
    <row r="2901" spans="2:22" ht="18" x14ac:dyDescent="0.4">
      <c r="B2901" s="112"/>
      <c r="C2901" s="114" t="s">
        <v>1064</v>
      </c>
      <c r="D2901" s="113"/>
      <c r="E2901" s="72"/>
      <c r="F2901" s="72"/>
      <c r="G2901" s="72"/>
      <c r="H2901" s="72"/>
      <c r="I2901" s="72"/>
      <c r="J2901" s="6"/>
      <c r="K2901" s="6"/>
      <c r="L2901" s="72"/>
      <c r="M2901" s="72"/>
      <c r="N2901" s="5"/>
    </row>
    <row r="2902" spans="2:22" ht="18" x14ac:dyDescent="0.4">
      <c r="K2902" s="6" t="s">
        <v>0</v>
      </c>
      <c r="N2902" s="5"/>
    </row>
    <row r="2903" spans="2:22" ht="18" x14ac:dyDescent="0.4">
      <c r="K2903" s="6" t="s">
        <v>1157</v>
      </c>
      <c r="N2903" s="5"/>
    </row>
    <row r="2904" spans="2:22" ht="18" x14ac:dyDescent="0.4">
      <c r="K2904" s="6" t="s">
        <v>1102</v>
      </c>
      <c r="N2904" s="5"/>
    </row>
    <row r="2905" spans="2:22" ht="18" x14ac:dyDescent="0.4">
      <c r="B2905" s="8"/>
      <c r="C2905" s="9" t="s">
        <v>712</v>
      </c>
      <c r="D2905" s="10"/>
      <c r="E2905" s="11"/>
      <c r="F2905" s="11"/>
      <c r="G2905" s="11"/>
      <c r="H2905" s="11"/>
      <c r="I2905" s="11"/>
      <c r="J2905" s="12"/>
      <c r="K2905" s="12"/>
      <c r="L2905" s="11"/>
      <c r="M2905" s="11"/>
      <c r="N2905" s="5"/>
    </row>
    <row r="2906" spans="2:22" ht="18" x14ac:dyDescent="0.4">
      <c r="B2906" s="8" t="s">
        <v>2</v>
      </c>
      <c r="C2906" s="7"/>
      <c r="D2906" s="10" t="s">
        <v>3</v>
      </c>
      <c r="E2906" s="11" t="s">
        <v>4</v>
      </c>
      <c r="F2906" s="11" t="s">
        <v>4</v>
      </c>
      <c r="G2906" s="11" t="s">
        <v>4</v>
      </c>
      <c r="H2906" s="11" t="s">
        <v>4</v>
      </c>
      <c r="I2906" s="11" t="s">
        <v>4</v>
      </c>
      <c r="J2906" s="12"/>
      <c r="K2906" s="8" t="s">
        <v>5</v>
      </c>
      <c r="L2906" s="13" t="s">
        <v>6</v>
      </c>
      <c r="M2906" s="13" t="s">
        <v>7</v>
      </c>
      <c r="N2906" s="5"/>
    </row>
    <row r="2907" spans="2:22" ht="18" x14ac:dyDescent="0.4">
      <c r="B2907" s="14"/>
      <c r="C2907" s="24" t="s">
        <v>1065</v>
      </c>
      <c r="D2907" s="16"/>
      <c r="J2907" s="17">
        <f t="shared" ref="J2907" si="23">+I2907*2</f>
        <v>0</v>
      </c>
      <c r="K2907" s="119"/>
      <c r="L2907" s="18"/>
      <c r="M2907" s="19"/>
      <c r="N2907" s="5"/>
    </row>
    <row r="2908" spans="2:22" ht="18" x14ac:dyDescent="0.4">
      <c r="B2908" s="14"/>
      <c r="C2908" s="24"/>
      <c r="D2908" s="16"/>
      <c r="J2908" s="17"/>
      <c r="K2908" s="119"/>
      <c r="L2908" s="18"/>
      <c r="M2908" s="19"/>
      <c r="N2908" s="5"/>
    </row>
    <row r="2909" spans="2:22" s="7" customFormat="1" ht="18" x14ac:dyDescent="0.4">
      <c r="B2909" s="14"/>
      <c r="C2909" s="24" t="s">
        <v>1066</v>
      </c>
      <c r="D2909" s="16"/>
      <c r="E2909" s="4"/>
      <c r="F2909" s="4"/>
      <c r="G2909" s="4"/>
      <c r="H2909" s="4"/>
      <c r="I2909" s="4"/>
      <c r="J2909" s="17"/>
      <c r="K2909" s="119"/>
      <c r="L2909" s="18"/>
      <c r="M2909" s="19"/>
      <c r="N2909" s="5"/>
      <c r="O2909" s="5"/>
      <c r="P2909" s="5"/>
      <c r="Q2909" s="5"/>
      <c r="R2909" s="5"/>
      <c r="S2909" s="5"/>
      <c r="T2909" s="5"/>
      <c r="U2909" s="5"/>
      <c r="V2909" s="5"/>
    </row>
    <row r="2910" spans="2:22" ht="18" x14ac:dyDescent="0.4">
      <c r="B2910" s="14"/>
      <c r="C2910" s="24"/>
      <c r="D2910" s="16"/>
      <c r="J2910" s="17"/>
      <c r="K2910" s="119"/>
      <c r="L2910" s="18"/>
      <c r="M2910" s="19"/>
      <c r="N2910" s="5"/>
    </row>
    <row r="2911" spans="2:22" s="7" customFormat="1" ht="18" x14ac:dyDescent="0.4">
      <c r="B2911" s="14"/>
      <c r="C2911" s="24" t="s">
        <v>830</v>
      </c>
      <c r="D2911" s="16"/>
      <c r="E2911" s="4"/>
      <c r="F2911" s="4"/>
      <c r="G2911" s="4"/>
      <c r="H2911" s="4"/>
      <c r="I2911" s="4"/>
      <c r="J2911" s="17"/>
      <c r="K2911" s="119"/>
      <c r="L2911" s="18"/>
      <c r="M2911" s="19"/>
      <c r="N2911" s="20"/>
      <c r="O2911" s="5"/>
      <c r="P2911" s="5"/>
      <c r="Q2911" s="5"/>
      <c r="R2911" s="5"/>
      <c r="S2911" s="5"/>
      <c r="T2911" s="5"/>
      <c r="U2911" s="5"/>
      <c r="V2911" s="5"/>
    </row>
    <row r="2912" spans="2:22" x14ac:dyDescent="0.35">
      <c r="B2912" s="14"/>
      <c r="C2912" s="25"/>
      <c r="D2912" s="16"/>
      <c r="J2912" s="17"/>
      <c r="K2912" s="119"/>
      <c r="L2912" s="18"/>
      <c r="M2912" s="19"/>
    </row>
    <row r="2913" spans="2:22" s="7" customFormat="1" ht="18" x14ac:dyDescent="0.4">
      <c r="B2913" s="14"/>
      <c r="C2913" s="24" t="s">
        <v>690</v>
      </c>
      <c r="D2913" s="16"/>
      <c r="E2913" s="4"/>
      <c r="F2913" s="4"/>
      <c r="G2913" s="4"/>
      <c r="H2913" s="4"/>
      <c r="I2913" s="4"/>
      <c r="J2913" s="17"/>
      <c r="K2913" s="119"/>
      <c r="L2913" s="18"/>
      <c r="M2913" s="19"/>
      <c r="N2913" s="20"/>
      <c r="O2913" s="5"/>
      <c r="P2913" s="5"/>
      <c r="Q2913" s="5"/>
      <c r="R2913" s="5"/>
      <c r="S2913" s="5"/>
      <c r="T2913" s="5"/>
      <c r="U2913" s="5"/>
      <c r="V2913" s="5"/>
    </row>
    <row r="2914" spans="2:22" x14ac:dyDescent="0.35">
      <c r="B2914" s="14"/>
      <c r="C2914" s="25"/>
      <c r="D2914" s="16"/>
      <c r="J2914" s="17"/>
      <c r="K2914" s="119"/>
      <c r="L2914" s="18"/>
      <c r="M2914" s="19"/>
    </row>
    <row r="2915" spans="2:22" s="7" customFormat="1" ht="36" x14ac:dyDescent="0.4">
      <c r="B2915" s="14"/>
      <c r="C2915" s="74" t="s">
        <v>691</v>
      </c>
      <c r="D2915" s="16"/>
      <c r="E2915" s="4"/>
      <c r="F2915" s="4"/>
      <c r="G2915" s="4"/>
      <c r="H2915" s="4"/>
      <c r="I2915" s="4"/>
      <c r="J2915" s="17"/>
      <c r="K2915" s="119"/>
      <c r="L2915" s="18"/>
      <c r="M2915" s="19"/>
      <c r="N2915" s="20"/>
      <c r="O2915" s="5"/>
      <c r="P2915" s="5"/>
      <c r="Q2915" s="5"/>
      <c r="R2915" s="5"/>
      <c r="S2915" s="5"/>
      <c r="T2915" s="5"/>
      <c r="U2915" s="5"/>
      <c r="V2915" s="5"/>
    </row>
    <row r="2916" spans="2:22" x14ac:dyDescent="0.35">
      <c r="B2916" s="14"/>
      <c r="C2916" s="25"/>
      <c r="D2916" s="16"/>
      <c r="J2916" s="17"/>
      <c r="K2916" s="119"/>
      <c r="L2916" s="18"/>
      <c r="M2916" s="19"/>
    </row>
    <row r="2917" spans="2:22" s="7" customFormat="1" ht="18" x14ac:dyDescent="0.4">
      <c r="B2917" s="14"/>
      <c r="C2917" s="24" t="s">
        <v>831</v>
      </c>
      <c r="D2917" s="16"/>
      <c r="E2917" s="4"/>
      <c r="F2917" s="4"/>
      <c r="G2917" s="4"/>
      <c r="H2917" s="4"/>
      <c r="I2917" s="4"/>
      <c r="J2917" s="17"/>
      <c r="K2917" s="119"/>
      <c r="L2917" s="18"/>
      <c r="M2917" s="19"/>
      <c r="N2917" s="20"/>
      <c r="O2917" s="5"/>
      <c r="P2917" s="5"/>
      <c r="Q2917" s="5"/>
      <c r="R2917" s="5"/>
      <c r="S2917" s="5"/>
      <c r="T2917" s="5"/>
      <c r="U2917" s="5"/>
      <c r="V2917" s="5"/>
    </row>
    <row r="2918" spans="2:22" x14ac:dyDescent="0.35">
      <c r="B2918" s="14"/>
      <c r="C2918" s="79"/>
      <c r="D2918" s="16"/>
      <c r="J2918" s="17"/>
      <c r="K2918" s="119"/>
      <c r="L2918" s="18"/>
      <c r="M2918" s="19"/>
    </row>
    <row r="2919" spans="2:22" s="7" customFormat="1" ht="18" x14ac:dyDescent="0.4">
      <c r="B2919" s="120"/>
      <c r="C2919" s="24" t="s">
        <v>832</v>
      </c>
      <c r="D2919" s="16"/>
      <c r="E2919" s="4"/>
      <c r="F2919" s="4"/>
      <c r="G2919" s="4"/>
      <c r="H2919" s="4"/>
      <c r="I2919" s="4"/>
      <c r="J2919" s="17"/>
      <c r="K2919" s="119"/>
      <c r="L2919" s="18"/>
      <c r="M2919" s="19"/>
      <c r="N2919" s="20"/>
      <c r="O2919" s="5"/>
      <c r="P2919" s="5"/>
      <c r="Q2919" s="5"/>
      <c r="R2919" s="5"/>
      <c r="S2919" s="5"/>
      <c r="T2919" s="5"/>
      <c r="U2919" s="5"/>
      <c r="V2919" s="5"/>
    </row>
    <row r="2920" spans="2:22" x14ac:dyDescent="0.35">
      <c r="B2920" s="120"/>
      <c r="C2920" s="25"/>
      <c r="D2920" s="16"/>
      <c r="J2920" s="17"/>
      <c r="K2920" s="119"/>
      <c r="L2920" s="18"/>
      <c r="M2920" s="19"/>
    </row>
    <row r="2921" spans="2:22" s="7" customFormat="1" x14ac:dyDescent="0.35">
      <c r="B2921" s="120">
        <v>1</v>
      </c>
      <c r="C2921" s="25" t="s">
        <v>833</v>
      </c>
      <c r="D2921" s="16" t="s">
        <v>694</v>
      </c>
      <c r="E2921" s="4">
        <f>+E2803*0.9*0.5</f>
        <v>0</v>
      </c>
      <c r="F2921" s="4">
        <f>+F2803*0.9*0.5</f>
        <v>0</v>
      </c>
      <c r="G2921" s="4">
        <f>+G2803*0.9*0.5</f>
        <v>0</v>
      </c>
      <c r="H2921" s="4">
        <f>+H2803*0.9*0.5</f>
        <v>0</v>
      </c>
      <c r="I2921" s="4">
        <f>+I2803*0.9*0.5</f>
        <v>0</v>
      </c>
      <c r="J2921" s="17">
        <f t="shared" ref="J2921:J2922" si="24">+I2921*2</f>
        <v>0</v>
      </c>
      <c r="K2921" s="119">
        <v>40</v>
      </c>
      <c r="L2921" s="18"/>
      <c r="M2921" s="19">
        <f>+L2921*K2921</f>
        <v>0</v>
      </c>
      <c r="N2921" s="20"/>
      <c r="O2921" s="5"/>
      <c r="P2921" s="5"/>
      <c r="Q2921" s="5"/>
      <c r="R2921" s="5"/>
      <c r="S2921" s="5"/>
      <c r="T2921" s="5"/>
      <c r="U2921" s="5"/>
      <c r="V2921" s="5"/>
    </row>
    <row r="2922" spans="2:22" x14ac:dyDescent="0.35">
      <c r="B2922" s="120"/>
      <c r="C2922" s="25"/>
      <c r="D2922" s="16"/>
      <c r="J2922" s="17">
        <f t="shared" si="24"/>
        <v>0</v>
      </c>
      <c r="K2922" s="119"/>
      <c r="L2922" s="18"/>
      <c r="M2922" s="19"/>
    </row>
    <row r="2923" spans="2:22" s="7" customFormat="1" ht="18" x14ac:dyDescent="0.4">
      <c r="B2923" s="120"/>
      <c r="C2923" s="24"/>
      <c r="D2923" s="16"/>
      <c r="E2923" s="4"/>
      <c r="F2923" s="4"/>
      <c r="G2923" s="4"/>
      <c r="H2923" s="4"/>
      <c r="I2923" s="4"/>
      <c r="J2923" s="17"/>
      <c r="K2923" s="119"/>
      <c r="L2923" s="18"/>
      <c r="M2923" s="19"/>
      <c r="N2923" s="20"/>
      <c r="O2923" s="5"/>
      <c r="P2923" s="5"/>
      <c r="Q2923" s="5"/>
      <c r="R2923" s="5"/>
      <c r="S2923" s="5"/>
      <c r="T2923" s="5"/>
      <c r="U2923" s="5"/>
      <c r="V2923" s="5"/>
    </row>
    <row r="2924" spans="2:22" ht="18" x14ac:dyDescent="0.4">
      <c r="B2924" s="120"/>
      <c r="C2924" s="24"/>
      <c r="D2924" s="16"/>
      <c r="J2924" s="17"/>
      <c r="K2924" s="119"/>
      <c r="L2924" s="18"/>
      <c r="M2924" s="19"/>
    </row>
    <row r="2925" spans="2:22" s="7" customFormat="1" ht="18" x14ac:dyDescent="0.4">
      <c r="B2925" s="120"/>
      <c r="C2925" s="24"/>
      <c r="D2925" s="16"/>
      <c r="E2925" s="4"/>
      <c r="F2925" s="4"/>
      <c r="G2925" s="4"/>
      <c r="H2925" s="4"/>
      <c r="I2925" s="4"/>
      <c r="J2925" s="17"/>
      <c r="K2925" s="119"/>
      <c r="L2925" s="18"/>
      <c r="M2925" s="19"/>
      <c r="N2925" s="20"/>
      <c r="O2925" s="5"/>
      <c r="P2925" s="5"/>
      <c r="Q2925" s="5"/>
      <c r="R2925" s="5"/>
      <c r="S2925" s="5"/>
      <c r="T2925" s="5"/>
      <c r="U2925" s="5"/>
      <c r="V2925" s="5"/>
    </row>
    <row r="2926" spans="2:22" ht="18" x14ac:dyDescent="0.4">
      <c r="B2926" s="120"/>
      <c r="C2926" s="24"/>
      <c r="D2926" s="16"/>
      <c r="J2926" s="17"/>
      <c r="K2926" s="119"/>
      <c r="L2926" s="18"/>
      <c r="M2926" s="19"/>
    </row>
    <row r="2927" spans="2:22" ht="18" x14ac:dyDescent="0.4">
      <c r="B2927" s="120"/>
      <c r="C2927" s="24"/>
      <c r="D2927" s="16"/>
      <c r="J2927" s="17"/>
      <c r="K2927" s="119"/>
      <c r="L2927" s="18"/>
      <c r="M2927" s="19"/>
    </row>
    <row r="2928" spans="2:22" ht="18" x14ac:dyDescent="0.4">
      <c r="B2928" s="120"/>
      <c r="C2928" s="24"/>
      <c r="D2928" s="16"/>
      <c r="J2928" s="17"/>
      <c r="K2928" s="119"/>
      <c r="L2928" s="18"/>
      <c r="M2928" s="19"/>
    </row>
    <row r="2929" spans="2:13" x14ac:dyDescent="0.35">
      <c r="B2929" s="120"/>
      <c r="C2929" s="25"/>
      <c r="D2929" s="16"/>
      <c r="J2929" s="17"/>
      <c r="K2929" s="119"/>
      <c r="L2929" s="18"/>
      <c r="M2929" s="19"/>
    </row>
    <row r="2930" spans="2:13" ht="20.25" customHeight="1" x14ac:dyDescent="0.35">
      <c r="B2930" s="120"/>
      <c r="C2930" s="25"/>
      <c r="D2930" s="16"/>
      <c r="J2930" s="17"/>
      <c r="K2930" s="119"/>
      <c r="L2930" s="18"/>
      <c r="M2930" s="19"/>
    </row>
    <row r="2931" spans="2:13" x14ac:dyDescent="0.35">
      <c r="B2931" s="62"/>
      <c r="C2931" s="25"/>
      <c r="D2931" s="16"/>
      <c r="J2931" s="17"/>
      <c r="K2931" s="119"/>
      <c r="L2931" s="18"/>
      <c r="M2931" s="19"/>
    </row>
    <row r="2932" spans="2:13" x14ac:dyDescent="0.35">
      <c r="B2932" s="62"/>
      <c r="C2932" s="25"/>
      <c r="D2932" s="16"/>
      <c r="J2932" s="17"/>
      <c r="K2932" s="119"/>
      <c r="L2932" s="18"/>
      <c r="M2932" s="19"/>
    </row>
    <row r="2933" spans="2:13" x14ac:dyDescent="0.35">
      <c r="B2933" s="62"/>
      <c r="C2933" s="25"/>
      <c r="D2933" s="16"/>
      <c r="J2933" s="17"/>
      <c r="K2933" s="119"/>
      <c r="L2933" s="18"/>
      <c r="M2933" s="19"/>
    </row>
    <row r="2934" spans="2:13" x14ac:dyDescent="0.35">
      <c r="B2934" s="62"/>
      <c r="C2934" s="25"/>
      <c r="D2934" s="16"/>
      <c r="J2934" s="17"/>
      <c r="K2934" s="119"/>
      <c r="L2934" s="18"/>
      <c r="M2934" s="19"/>
    </row>
    <row r="2935" spans="2:13" x14ac:dyDescent="0.35">
      <c r="B2935" s="62"/>
      <c r="C2935" s="25"/>
      <c r="D2935" s="16"/>
      <c r="J2935" s="17"/>
      <c r="K2935" s="119"/>
      <c r="L2935" s="18"/>
      <c r="M2935" s="19"/>
    </row>
    <row r="2936" spans="2:13" x14ac:dyDescent="0.35">
      <c r="B2936" s="62"/>
      <c r="C2936" s="25"/>
      <c r="D2936" s="16"/>
      <c r="J2936" s="17"/>
      <c r="K2936" s="119"/>
      <c r="L2936" s="18"/>
      <c r="M2936" s="19"/>
    </row>
    <row r="2937" spans="2:13" x14ac:dyDescent="0.35">
      <c r="B2937" s="62"/>
      <c r="C2937" s="25"/>
      <c r="D2937" s="16"/>
      <c r="J2937" s="17"/>
      <c r="K2937" s="119"/>
      <c r="L2937" s="18"/>
      <c r="M2937" s="19"/>
    </row>
    <row r="2938" spans="2:13" x14ac:dyDescent="0.35">
      <c r="B2938" s="62"/>
      <c r="C2938" s="25"/>
      <c r="D2938" s="16"/>
      <c r="J2938" s="17"/>
      <c r="K2938" s="119"/>
      <c r="L2938" s="18"/>
      <c r="M2938" s="19"/>
    </row>
    <row r="2939" spans="2:13" x14ac:dyDescent="0.35">
      <c r="B2939" s="62"/>
      <c r="C2939" s="25"/>
      <c r="D2939" s="16"/>
      <c r="J2939" s="17"/>
      <c r="K2939" s="119"/>
      <c r="L2939" s="18"/>
      <c r="M2939" s="19"/>
    </row>
    <row r="2940" spans="2:13" x14ac:dyDescent="0.35">
      <c r="B2940" s="62"/>
      <c r="C2940" s="25"/>
      <c r="D2940" s="16"/>
      <c r="J2940" s="17"/>
      <c r="K2940" s="119"/>
      <c r="L2940" s="18"/>
      <c r="M2940" s="19"/>
    </row>
    <row r="2941" spans="2:13" x14ac:dyDescent="0.35">
      <c r="B2941" s="62"/>
      <c r="C2941" s="25"/>
      <c r="D2941" s="16"/>
      <c r="J2941" s="17"/>
      <c r="K2941" s="119"/>
      <c r="L2941" s="18"/>
      <c r="M2941" s="19"/>
    </row>
    <row r="2942" spans="2:13" x14ac:dyDescent="0.35">
      <c r="B2942" s="62"/>
      <c r="C2942" s="25"/>
      <c r="D2942" s="16"/>
      <c r="J2942" s="17"/>
      <c r="K2942" s="119"/>
      <c r="L2942" s="18"/>
      <c r="M2942" s="19"/>
    </row>
    <row r="2943" spans="2:13" x14ac:dyDescent="0.35">
      <c r="B2943" s="62"/>
      <c r="C2943" s="25"/>
      <c r="D2943" s="16"/>
      <c r="J2943" s="17"/>
      <c r="K2943" s="119"/>
      <c r="L2943" s="18"/>
      <c r="M2943" s="19"/>
    </row>
    <row r="2944" spans="2:13" x14ac:dyDescent="0.35">
      <c r="B2944" s="62"/>
      <c r="C2944" s="25"/>
      <c r="D2944" s="16"/>
      <c r="J2944" s="17"/>
      <c r="K2944" s="119"/>
      <c r="L2944" s="18"/>
      <c r="M2944" s="19"/>
    </row>
    <row r="2945" spans="2:13" x14ac:dyDescent="0.35">
      <c r="B2945" s="62"/>
      <c r="C2945" s="25"/>
      <c r="D2945" s="16"/>
      <c r="J2945" s="17"/>
      <c r="K2945" s="119"/>
      <c r="L2945" s="18"/>
      <c r="M2945" s="19"/>
    </row>
    <row r="2946" spans="2:13" x14ac:dyDescent="0.35">
      <c r="B2946" s="62"/>
      <c r="C2946" s="25"/>
      <c r="D2946" s="16"/>
      <c r="J2946" s="17"/>
      <c r="K2946" s="119"/>
      <c r="L2946" s="18"/>
      <c r="M2946" s="19"/>
    </row>
    <row r="2947" spans="2:13" x14ac:dyDescent="0.35">
      <c r="B2947" s="62"/>
      <c r="C2947" s="25"/>
      <c r="D2947" s="16"/>
      <c r="J2947" s="17"/>
      <c r="K2947" s="119"/>
      <c r="L2947" s="18"/>
      <c r="M2947" s="19"/>
    </row>
    <row r="2948" spans="2:13" x14ac:dyDescent="0.35">
      <c r="B2948" s="62"/>
      <c r="C2948" s="25"/>
      <c r="D2948" s="16"/>
      <c r="J2948" s="17"/>
      <c r="K2948" s="119"/>
      <c r="L2948" s="18"/>
      <c r="M2948" s="19"/>
    </row>
    <row r="2949" spans="2:13" x14ac:dyDescent="0.35">
      <c r="B2949" s="62"/>
      <c r="C2949" s="25"/>
      <c r="D2949" s="16"/>
      <c r="J2949" s="17"/>
      <c r="K2949" s="119"/>
      <c r="L2949" s="18"/>
      <c r="M2949" s="19"/>
    </row>
    <row r="2950" spans="2:13" x14ac:dyDescent="0.35">
      <c r="B2950" s="62"/>
      <c r="C2950" s="25"/>
      <c r="D2950" s="16"/>
      <c r="J2950" s="17"/>
      <c r="K2950" s="119"/>
      <c r="L2950" s="18"/>
      <c r="M2950" s="19"/>
    </row>
    <row r="2951" spans="2:13" x14ac:dyDescent="0.35">
      <c r="B2951" s="62"/>
      <c r="C2951" s="25"/>
      <c r="D2951" s="16"/>
      <c r="J2951" s="17"/>
      <c r="K2951" s="119"/>
      <c r="L2951" s="18"/>
      <c r="M2951" s="19"/>
    </row>
    <row r="2952" spans="2:13" x14ac:dyDescent="0.35">
      <c r="B2952" s="62"/>
      <c r="C2952" s="25"/>
      <c r="D2952" s="16"/>
      <c r="J2952" s="17"/>
      <c r="K2952" s="119"/>
      <c r="L2952" s="18"/>
      <c r="M2952" s="19"/>
    </row>
    <row r="2953" spans="2:13" x14ac:dyDescent="0.35">
      <c r="B2953" s="62"/>
      <c r="C2953" s="25"/>
      <c r="D2953" s="16"/>
      <c r="J2953" s="17"/>
      <c r="K2953" s="119"/>
      <c r="L2953" s="18"/>
      <c r="M2953" s="19"/>
    </row>
    <row r="2954" spans="2:13" x14ac:dyDescent="0.35">
      <c r="B2954" s="62"/>
      <c r="C2954" s="25"/>
      <c r="D2954" s="16"/>
      <c r="J2954" s="17"/>
      <c r="K2954" s="119"/>
      <c r="L2954" s="18"/>
      <c r="M2954" s="19"/>
    </row>
    <row r="2955" spans="2:13" x14ac:dyDescent="0.35">
      <c r="B2955" s="62"/>
      <c r="C2955" s="25"/>
      <c r="D2955" s="16"/>
      <c r="J2955" s="17"/>
      <c r="K2955" s="119"/>
      <c r="L2955" s="18"/>
      <c r="M2955" s="19"/>
    </row>
    <row r="2956" spans="2:13" x14ac:dyDescent="0.35">
      <c r="B2956" s="62"/>
      <c r="C2956" s="25"/>
      <c r="D2956" s="16"/>
      <c r="J2956" s="17"/>
      <c r="K2956" s="119"/>
      <c r="L2956" s="18"/>
      <c r="M2956" s="19"/>
    </row>
    <row r="2957" spans="2:13" x14ac:dyDescent="0.35">
      <c r="B2957" s="62"/>
      <c r="C2957" s="25"/>
      <c r="D2957" s="16"/>
      <c r="J2957" s="17"/>
      <c r="K2957" s="119"/>
      <c r="L2957" s="18"/>
      <c r="M2957" s="19"/>
    </row>
    <row r="2958" spans="2:13" x14ac:dyDescent="0.35">
      <c r="B2958" s="62"/>
      <c r="C2958" s="25"/>
      <c r="D2958" s="16"/>
      <c r="J2958" s="17"/>
      <c r="K2958" s="119"/>
      <c r="L2958" s="18"/>
      <c r="M2958" s="19"/>
    </row>
    <row r="2959" spans="2:13" x14ac:dyDescent="0.35">
      <c r="B2959" s="62"/>
      <c r="C2959" s="25"/>
      <c r="D2959" s="16"/>
      <c r="J2959" s="17"/>
      <c r="K2959" s="119"/>
      <c r="L2959" s="18"/>
      <c r="M2959" s="19"/>
    </row>
    <row r="2960" spans="2:13" x14ac:dyDescent="0.35">
      <c r="B2960" s="62"/>
      <c r="C2960" s="25"/>
      <c r="D2960" s="16"/>
      <c r="J2960" s="17"/>
      <c r="K2960" s="119"/>
      <c r="L2960" s="18"/>
      <c r="M2960" s="19"/>
    </row>
    <row r="2961" spans="2:14" x14ac:dyDescent="0.35">
      <c r="B2961" s="62"/>
      <c r="C2961" s="25"/>
      <c r="D2961" s="16"/>
      <c r="J2961" s="17"/>
      <c r="K2961" s="119"/>
      <c r="L2961" s="18"/>
      <c r="M2961" s="19"/>
    </row>
    <row r="2962" spans="2:14" x14ac:dyDescent="0.35">
      <c r="B2962" s="62"/>
      <c r="C2962" s="25"/>
      <c r="D2962" s="16"/>
      <c r="J2962" s="17"/>
      <c r="K2962" s="119"/>
      <c r="L2962" s="18"/>
      <c r="M2962" s="19"/>
    </row>
    <row r="2963" spans="2:14" x14ac:dyDescent="0.35">
      <c r="B2963" s="62"/>
      <c r="C2963" s="25"/>
      <c r="D2963" s="16"/>
      <c r="J2963" s="17"/>
      <c r="K2963" s="119"/>
      <c r="L2963" s="18"/>
      <c r="M2963" s="19"/>
    </row>
    <row r="2964" spans="2:14" x14ac:dyDescent="0.35">
      <c r="B2964" s="62"/>
      <c r="C2964" s="25"/>
      <c r="D2964" s="16"/>
      <c r="J2964" s="17"/>
      <c r="K2964" s="119"/>
      <c r="L2964" s="18"/>
      <c r="M2964" s="19"/>
    </row>
    <row r="2965" spans="2:14" x14ac:dyDescent="0.35">
      <c r="B2965" s="62"/>
      <c r="C2965" s="25"/>
      <c r="D2965" s="16"/>
      <c r="J2965" s="17"/>
      <c r="K2965" s="119"/>
      <c r="L2965" s="18"/>
      <c r="M2965" s="19"/>
    </row>
    <row r="2966" spans="2:14" x14ac:dyDescent="0.35">
      <c r="B2966" s="62"/>
      <c r="C2966" s="25"/>
      <c r="D2966" s="16"/>
      <c r="J2966" s="17"/>
      <c r="K2966" s="119"/>
      <c r="L2966" s="18"/>
      <c r="M2966" s="19"/>
    </row>
    <row r="2967" spans="2:14" x14ac:dyDescent="0.35">
      <c r="B2967" s="62"/>
      <c r="C2967" s="25"/>
      <c r="D2967" s="16"/>
      <c r="J2967" s="17"/>
      <c r="K2967" s="119"/>
      <c r="L2967" s="18"/>
      <c r="M2967" s="19"/>
    </row>
    <row r="2968" spans="2:14" x14ac:dyDescent="0.35">
      <c r="B2968" s="62"/>
      <c r="C2968" s="25"/>
      <c r="D2968" s="16"/>
      <c r="J2968" s="17"/>
      <c r="K2968" s="119"/>
      <c r="L2968" s="18"/>
      <c r="M2968" s="19"/>
    </row>
    <row r="2969" spans="2:14" x14ac:dyDescent="0.35">
      <c r="B2969" s="62"/>
      <c r="C2969" s="25"/>
      <c r="D2969" s="16"/>
      <c r="J2969" s="17"/>
      <c r="K2969" s="119"/>
      <c r="L2969" s="18"/>
      <c r="M2969" s="19"/>
    </row>
    <row r="2970" spans="2:14" x14ac:dyDescent="0.35">
      <c r="B2970" s="62"/>
      <c r="C2970" s="25"/>
      <c r="D2970" s="16"/>
      <c r="J2970" s="17"/>
      <c r="K2970" s="119"/>
      <c r="L2970" s="18"/>
      <c r="M2970" s="19"/>
    </row>
    <row r="2971" spans="2:14" ht="18.5" thickBot="1" x14ac:dyDescent="0.45">
      <c r="B2971" s="30"/>
      <c r="C2971" s="121" t="s">
        <v>700</v>
      </c>
      <c r="D2971" s="32"/>
      <c r="E2971" s="33"/>
      <c r="F2971" s="33"/>
      <c r="G2971" s="33"/>
      <c r="H2971" s="33"/>
      <c r="I2971" s="33"/>
      <c r="J2971" s="34"/>
      <c r="K2971" s="35"/>
      <c r="L2971" s="36" t="s">
        <v>34</v>
      </c>
      <c r="M2971" s="37">
        <f>SUM(M2921:M2934)</f>
        <v>0</v>
      </c>
    </row>
    <row r="2972" spans="2:14" ht="18.5" thickTop="1" x14ac:dyDescent="0.4">
      <c r="B2972" s="41"/>
      <c r="C2972" s="95"/>
      <c r="D2972" s="43"/>
      <c r="E2972" s="44"/>
      <c r="F2972" s="44"/>
      <c r="G2972" s="44"/>
      <c r="H2972" s="44"/>
      <c r="I2972" s="44"/>
      <c r="J2972" s="45" t="s">
        <v>35</v>
      </c>
      <c r="K2972" s="35"/>
      <c r="L2972" s="46"/>
      <c r="M2972" s="47"/>
    </row>
    <row r="2973" spans="2:14" x14ac:dyDescent="0.35">
      <c r="B2973" s="49"/>
      <c r="C2973" s="50" t="s">
        <v>1043</v>
      </c>
      <c r="D2973" s="51"/>
      <c r="E2973" s="40"/>
      <c r="F2973" s="40"/>
      <c r="G2973" s="40"/>
      <c r="H2973" s="40"/>
      <c r="I2973" s="40"/>
      <c r="J2973" s="52"/>
      <c r="K2973" s="50"/>
      <c r="L2973" s="53"/>
      <c r="M2973" s="53"/>
      <c r="N2973" s="176"/>
    </row>
    <row r="2974" spans="2:14" x14ac:dyDescent="0.35">
      <c r="B2974" s="54"/>
      <c r="C2974" s="50" t="s">
        <v>1067</v>
      </c>
      <c r="D2974" s="55"/>
      <c r="E2974" s="39"/>
      <c r="F2974" s="39"/>
      <c r="G2974" s="39"/>
      <c r="H2974" s="39"/>
      <c r="I2974" s="39"/>
      <c r="J2974" s="56"/>
      <c r="K2974" s="50"/>
      <c r="L2974" s="53"/>
      <c r="M2974" s="57"/>
      <c r="N2974" s="176"/>
    </row>
    <row r="2975" spans="2:14" ht="18" customHeight="1" x14ac:dyDescent="0.4">
      <c r="B2975" s="54"/>
      <c r="C2975" s="50" t="s">
        <v>835</v>
      </c>
      <c r="D2975" s="55"/>
      <c r="E2975" s="39"/>
      <c r="F2975" s="39"/>
      <c r="G2975" s="39"/>
      <c r="H2975" s="39"/>
      <c r="I2975" s="39"/>
      <c r="J2975" s="52"/>
      <c r="K2975" s="58"/>
      <c r="L2975" s="59"/>
      <c r="M2975" s="57"/>
      <c r="N2975" s="175"/>
    </row>
    <row r="2976" spans="2:14" x14ac:dyDescent="0.35">
      <c r="B2976" s="54"/>
      <c r="C2976" s="50" t="s">
        <v>1103</v>
      </c>
      <c r="D2976" s="55"/>
      <c r="E2976" s="39"/>
      <c r="F2976" s="39"/>
      <c r="G2976" s="39"/>
      <c r="H2976" s="39"/>
      <c r="I2976" s="39"/>
      <c r="J2976" s="60" t="s">
        <v>39</v>
      </c>
      <c r="K2976" s="50"/>
      <c r="L2976" s="53"/>
      <c r="M2976" s="57"/>
      <c r="N2976" s="48"/>
    </row>
    <row r="2977" spans="2:14" x14ac:dyDescent="0.35">
      <c r="B2977" s="54"/>
      <c r="C2977" s="61" t="s">
        <v>731</v>
      </c>
      <c r="D2977" s="55"/>
      <c r="E2977" s="39"/>
      <c r="F2977" s="39"/>
      <c r="G2977" s="39"/>
      <c r="H2977" s="39"/>
      <c r="I2977" s="39"/>
      <c r="J2977" s="56" t="s">
        <v>41</v>
      </c>
      <c r="K2977" s="50"/>
      <c r="L2977" s="53"/>
      <c r="M2977" s="57"/>
      <c r="N2977" s="48"/>
    </row>
    <row r="2978" spans="2:14" ht="18" x14ac:dyDescent="0.4">
      <c r="K2978" s="6" t="s">
        <v>0</v>
      </c>
      <c r="N2978" s="39"/>
    </row>
    <row r="2979" spans="2:14" ht="17.25" customHeight="1" x14ac:dyDescent="0.4">
      <c r="K2979" s="6" t="s">
        <v>1157</v>
      </c>
      <c r="N2979" s="48"/>
    </row>
    <row r="2980" spans="2:14" ht="21" customHeight="1" x14ac:dyDescent="0.4">
      <c r="K2980" s="6" t="str">
        <f>+K2904</f>
        <v>DLAMVUZO HIGH SCHOOL</v>
      </c>
      <c r="N2980" s="48"/>
    </row>
    <row r="2981" spans="2:14" ht="25.5" customHeight="1" x14ac:dyDescent="0.4">
      <c r="B2981" s="8"/>
      <c r="C2981" s="9" t="s">
        <v>712</v>
      </c>
      <c r="D2981" s="10"/>
      <c r="E2981" s="11"/>
      <c r="F2981" s="11"/>
      <c r="G2981" s="11"/>
      <c r="H2981" s="11"/>
      <c r="I2981" s="11"/>
      <c r="J2981" s="12"/>
      <c r="K2981" s="12"/>
      <c r="L2981" s="11"/>
      <c r="M2981" s="11"/>
      <c r="N2981" s="48"/>
    </row>
    <row r="2982" spans="2:14" ht="18.75" customHeight="1" x14ac:dyDescent="0.4">
      <c r="B2982" s="8" t="s">
        <v>2</v>
      </c>
      <c r="C2982" s="7"/>
      <c r="D2982" s="10" t="s">
        <v>3</v>
      </c>
      <c r="E2982" s="11" t="s">
        <v>4</v>
      </c>
      <c r="F2982" s="11" t="s">
        <v>4</v>
      </c>
      <c r="G2982" s="11" t="s">
        <v>4</v>
      </c>
      <c r="H2982" s="11" t="s">
        <v>4</v>
      </c>
      <c r="I2982" s="11" t="s">
        <v>4</v>
      </c>
      <c r="J2982" s="12"/>
      <c r="K2982" s="8" t="s">
        <v>5</v>
      </c>
      <c r="L2982" s="13" t="s">
        <v>6</v>
      </c>
      <c r="M2982" s="13" t="s">
        <v>7</v>
      </c>
      <c r="N2982" s="5"/>
    </row>
    <row r="2983" spans="2:14" ht="18.75" customHeight="1" x14ac:dyDescent="0.4">
      <c r="B2983" s="62"/>
      <c r="C2983" s="24" t="s">
        <v>1042</v>
      </c>
      <c r="D2983" s="16"/>
      <c r="J2983" s="17"/>
      <c r="K2983" s="119"/>
      <c r="L2983" s="18"/>
      <c r="M2983" s="19"/>
      <c r="N2983" s="5"/>
    </row>
    <row r="2984" spans="2:14" ht="18.75" customHeight="1" x14ac:dyDescent="0.4">
      <c r="B2984" s="14"/>
      <c r="C2984" s="24"/>
      <c r="D2984" s="16"/>
      <c r="J2984" s="17"/>
      <c r="K2984" s="119"/>
      <c r="L2984" s="18"/>
      <c r="M2984" s="19"/>
      <c r="N2984" s="5"/>
    </row>
    <row r="2985" spans="2:14" ht="18" customHeight="1" x14ac:dyDescent="0.4">
      <c r="B2985" s="14"/>
      <c r="C2985" s="24" t="s">
        <v>1068</v>
      </c>
      <c r="D2985" s="16"/>
      <c r="J2985" s="17"/>
      <c r="K2985" s="119"/>
      <c r="L2985" s="18"/>
      <c r="M2985" s="19"/>
      <c r="N2985" s="5"/>
    </row>
    <row r="2986" spans="2:14" ht="25.5" customHeight="1" x14ac:dyDescent="0.4">
      <c r="B2986" s="14"/>
      <c r="C2986" s="24"/>
      <c r="D2986" s="16"/>
      <c r="J2986" s="17"/>
      <c r="K2986" s="119"/>
      <c r="L2986" s="18"/>
      <c r="M2986" s="19"/>
      <c r="N2986" s="5"/>
    </row>
    <row r="2987" spans="2:14" ht="18" x14ac:dyDescent="0.4">
      <c r="B2987" s="14"/>
      <c r="C2987" s="24" t="s">
        <v>837</v>
      </c>
      <c r="D2987" s="16"/>
      <c r="J2987" s="17"/>
      <c r="K2987" s="119"/>
      <c r="L2987" s="18"/>
      <c r="M2987" s="19"/>
    </row>
    <row r="2988" spans="2:14" x14ac:dyDescent="0.35">
      <c r="B2988" s="14"/>
      <c r="C2988" s="25"/>
      <c r="D2988" s="16"/>
      <c r="J2988" s="17"/>
      <c r="K2988" s="119"/>
      <c r="L2988" s="18"/>
      <c r="M2988" s="19"/>
    </row>
    <row r="2989" spans="2:14" ht="18" x14ac:dyDescent="0.4">
      <c r="B2989" s="14"/>
      <c r="C2989" s="24" t="s">
        <v>690</v>
      </c>
      <c r="D2989" s="16"/>
      <c r="J2989" s="17"/>
      <c r="K2989" s="119"/>
      <c r="L2989" s="18"/>
      <c r="M2989" s="19"/>
    </row>
    <row r="2990" spans="2:14" x14ac:dyDescent="0.35">
      <c r="B2990" s="14"/>
      <c r="C2990" s="25"/>
      <c r="D2990" s="16"/>
      <c r="J2990" s="17"/>
      <c r="K2990" s="119"/>
      <c r="L2990" s="18"/>
      <c r="M2990" s="19"/>
    </row>
    <row r="2991" spans="2:14" ht="36" x14ac:dyDescent="0.4">
      <c r="B2991" s="14"/>
      <c r="C2991" s="74" t="s">
        <v>691</v>
      </c>
      <c r="D2991" s="16"/>
      <c r="J2991" s="17"/>
      <c r="K2991" s="119"/>
      <c r="L2991" s="18"/>
      <c r="M2991" s="19"/>
    </row>
    <row r="2992" spans="2:14" x14ac:dyDescent="0.35">
      <c r="B2992" s="14"/>
      <c r="C2992" s="25"/>
      <c r="D2992" s="16"/>
      <c r="J2992" s="17"/>
      <c r="K2992" s="119"/>
      <c r="L2992" s="18"/>
      <c r="M2992" s="19"/>
    </row>
    <row r="2993" spans="2:13" ht="18" x14ac:dyDescent="0.4">
      <c r="B2993" s="14"/>
      <c r="C2993" s="24" t="s">
        <v>838</v>
      </c>
      <c r="D2993" s="16"/>
      <c r="J2993" s="17"/>
      <c r="K2993" s="119"/>
      <c r="L2993" s="18"/>
      <c r="M2993" s="19"/>
    </row>
    <row r="2994" spans="2:13" ht="18" x14ac:dyDescent="0.4">
      <c r="B2994" s="14"/>
      <c r="C2994" s="74"/>
      <c r="D2994" s="16"/>
      <c r="J2994" s="17"/>
      <c r="K2994" s="119"/>
      <c r="L2994" s="18"/>
      <c r="M2994" s="19"/>
    </row>
    <row r="2995" spans="2:13" ht="18" x14ac:dyDescent="0.4">
      <c r="B2995" s="14"/>
      <c r="C2995" s="24" t="s">
        <v>839</v>
      </c>
      <c r="D2995" s="16"/>
      <c r="J2995" s="17"/>
      <c r="K2995" s="119"/>
      <c r="L2995" s="18"/>
      <c r="M2995" s="19"/>
    </row>
    <row r="2996" spans="2:13" ht="18" x14ac:dyDescent="0.4">
      <c r="B2996" s="14"/>
      <c r="C2996" s="24" t="s">
        <v>840</v>
      </c>
      <c r="D2996" s="16"/>
      <c r="J2996" s="17"/>
      <c r="K2996" s="119"/>
      <c r="L2996" s="18"/>
      <c r="M2996" s="19"/>
    </row>
    <row r="2997" spans="2:13" ht="54" x14ac:dyDescent="0.4">
      <c r="B2997" s="14"/>
      <c r="C2997" s="24" t="s">
        <v>841</v>
      </c>
      <c r="D2997" s="16"/>
      <c r="J2997" s="17"/>
      <c r="K2997" s="119"/>
      <c r="L2997" s="18"/>
      <c r="M2997" s="19"/>
    </row>
    <row r="2998" spans="2:13" x14ac:dyDescent="0.35">
      <c r="B2998" s="14"/>
      <c r="C2998" s="25"/>
      <c r="D2998" s="16"/>
      <c r="J2998" s="17"/>
      <c r="K2998" s="119"/>
      <c r="L2998" s="18"/>
      <c r="M2998" s="19"/>
    </row>
    <row r="2999" spans="2:13" x14ac:dyDescent="0.35">
      <c r="B2999" s="14">
        <v>1</v>
      </c>
      <c r="C2999" s="25" t="s">
        <v>842</v>
      </c>
      <c r="D2999" s="16" t="s">
        <v>694</v>
      </c>
      <c r="E2999" s="4" t="e">
        <f>+E2855</f>
        <v>#REF!</v>
      </c>
      <c r="F2999" s="4" t="e">
        <f>+F2855</f>
        <v>#REF!</v>
      </c>
      <c r="G2999" s="4">
        <f>+G2855</f>
        <v>0</v>
      </c>
      <c r="H2999" s="4">
        <f>+H2855</f>
        <v>0</v>
      </c>
      <c r="I2999" s="4" t="e">
        <f>+I2855</f>
        <v>#REF!</v>
      </c>
      <c r="J2999" s="17" t="e">
        <f t="shared" ref="J2999:J3060" si="25">+I2999*2</f>
        <v>#REF!</v>
      </c>
      <c r="K2999" s="119">
        <v>120</v>
      </c>
      <c r="L2999" s="18"/>
      <c r="M2999" s="19">
        <f>+L2999*K2999</f>
        <v>0</v>
      </c>
    </row>
    <row r="3000" spans="2:13" ht="18.75" customHeight="1" x14ac:dyDescent="0.35">
      <c r="B3000" s="14"/>
      <c r="C3000" s="25"/>
      <c r="D3000" s="16"/>
      <c r="J3000" s="17">
        <f t="shared" si="25"/>
        <v>0</v>
      </c>
      <c r="K3000" s="119"/>
      <c r="L3000" s="18"/>
      <c r="M3000" s="19"/>
    </row>
    <row r="3001" spans="2:13" ht="18" x14ac:dyDescent="0.4">
      <c r="B3001" s="14"/>
      <c r="C3001" s="24" t="s">
        <v>843</v>
      </c>
      <c r="D3001" s="16"/>
      <c r="J3001" s="17"/>
      <c r="K3001" s="119"/>
      <c r="L3001" s="18"/>
      <c r="M3001" s="19"/>
    </row>
    <row r="3002" spans="2:13" ht="18" x14ac:dyDescent="0.4">
      <c r="B3002" s="14"/>
      <c r="C3002" s="74"/>
      <c r="D3002" s="16"/>
      <c r="J3002" s="17"/>
      <c r="K3002" s="119"/>
      <c r="L3002" s="18"/>
      <c r="M3002" s="19"/>
    </row>
    <row r="3003" spans="2:13" ht="18" x14ac:dyDescent="0.4">
      <c r="B3003" s="14"/>
      <c r="C3003" s="24" t="s">
        <v>844</v>
      </c>
      <c r="D3003" s="16"/>
      <c r="J3003" s="17"/>
      <c r="K3003" s="119"/>
      <c r="L3003" s="18"/>
      <c r="M3003" s="19"/>
    </row>
    <row r="3004" spans="2:13" ht="36" x14ac:dyDescent="0.4">
      <c r="B3004" s="14"/>
      <c r="C3004" s="24" t="s">
        <v>845</v>
      </c>
      <c r="D3004" s="16"/>
      <c r="J3004" s="17"/>
      <c r="K3004" s="119"/>
      <c r="L3004" s="18"/>
      <c r="M3004" s="19"/>
    </row>
    <row r="3005" spans="2:13" x14ac:dyDescent="0.35">
      <c r="B3005" s="14"/>
      <c r="C3005" s="25"/>
      <c r="D3005" s="16"/>
      <c r="J3005" s="17"/>
      <c r="K3005" s="119"/>
      <c r="L3005" s="18"/>
      <c r="M3005" s="19"/>
    </row>
    <row r="3006" spans="2:13" x14ac:dyDescent="0.35">
      <c r="B3006" s="14">
        <v>2</v>
      </c>
      <c r="C3006" s="25" t="s">
        <v>846</v>
      </c>
      <c r="D3006" s="16" t="s">
        <v>694</v>
      </c>
      <c r="E3006" s="4">
        <f>+E2861+E2863</f>
        <v>52.064000000000007</v>
      </c>
      <c r="F3006" s="4">
        <f>+F2861+F2863</f>
        <v>22.388999999999999</v>
      </c>
      <c r="G3006" s="4">
        <f>+G2861+G2863</f>
        <v>0</v>
      </c>
      <c r="H3006" s="4">
        <f>+H2861+H2863</f>
        <v>0</v>
      </c>
      <c r="I3006" s="4">
        <f>+I2861+I2863</f>
        <v>21.768000000000001</v>
      </c>
      <c r="J3006" s="17">
        <f t="shared" si="25"/>
        <v>43.536000000000001</v>
      </c>
      <c r="K3006" s="119">
        <v>950</v>
      </c>
      <c r="L3006" s="18"/>
      <c r="M3006" s="19">
        <f>+L3006*K3006</f>
        <v>0</v>
      </c>
    </row>
    <row r="3007" spans="2:13" ht="21" customHeight="1" x14ac:dyDescent="0.35">
      <c r="B3007" s="14"/>
      <c r="C3007" s="25"/>
      <c r="D3007" s="16"/>
      <c r="J3007" s="17"/>
      <c r="K3007" s="119"/>
      <c r="L3007" s="18"/>
      <c r="M3007" s="19"/>
    </row>
    <row r="3008" spans="2:13" ht="18" x14ac:dyDescent="0.4">
      <c r="B3008" s="14"/>
      <c r="C3008" s="24" t="s">
        <v>847</v>
      </c>
      <c r="D3008" s="16"/>
      <c r="J3008" s="17"/>
      <c r="K3008" s="119"/>
      <c r="L3008" s="18"/>
      <c r="M3008" s="19"/>
    </row>
    <row r="3009" spans="2:13" ht="18" x14ac:dyDescent="0.4">
      <c r="B3009" s="14"/>
      <c r="C3009" s="24"/>
      <c r="D3009" s="16"/>
      <c r="J3009" s="17"/>
      <c r="K3009" s="119"/>
      <c r="L3009" s="18"/>
      <c r="M3009" s="19"/>
    </row>
    <row r="3010" spans="2:13" ht="18" x14ac:dyDescent="0.4">
      <c r="B3010" s="14"/>
      <c r="C3010" s="24" t="s">
        <v>848</v>
      </c>
      <c r="D3010" s="16"/>
      <c r="J3010" s="17"/>
      <c r="K3010" s="119"/>
      <c r="L3010" s="18"/>
      <c r="M3010" s="19"/>
    </row>
    <row r="3011" spans="2:13" ht="18" x14ac:dyDescent="0.4">
      <c r="B3011" s="14"/>
      <c r="C3011" s="24" t="s">
        <v>849</v>
      </c>
      <c r="D3011" s="16"/>
      <c r="J3011" s="17"/>
      <c r="K3011" s="119"/>
      <c r="L3011" s="18"/>
      <c r="M3011" s="19"/>
    </row>
    <row r="3012" spans="2:13" ht="18" x14ac:dyDescent="0.4">
      <c r="B3012" s="14"/>
      <c r="C3012" s="24" t="s">
        <v>850</v>
      </c>
      <c r="D3012" s="16"/>
      <c r="J3012" s="17"/>
      <c r="K3012" s="119"/>
      <c r="L3012" s="18"/>
      <c r="M3012" s="19"/>
    </row>
    <row r="3013" spans="2:13" ht="18" x14ac:dyDescent="0.4">
      <c r="B3013" s="14"/>
      <c r="C3013" s="24" t="s">
        <v>851</v>
      </c>
      <c r="D3013" s="16"/>
      <c r="J3013" s="17"/>
      <c r="K3013" s="119"/>
      <c r="L3013" s="18"/>
      <c r="M3013" s="19"/>
    </row>
    <row r="3014" spans="2:13" ht="18.75" customHeight="1" x14ac:dyDescent="0.35">
      <c r="B3014" s="14"/>
      <c r="C3014" s="25"/>
      <c r="D3014" s="16"/>
      <c r="J3014" s="17"/>
      <c r="K3014" s="119"/>
      <c r="L3014" s="18"/>
      <c r="M3014" s="19"/>
    </row>
    <row r="3015" spans="2:13" x14ac:dyDescent="0.35">
      <c r="B3015" s="14">
        <v>3</v>
      </c>
      <c r="C3015" s="25" t="s">
        <v>852</v>
      </c>
      <c r="D3015" s="16" t="s">
        <v>694</v>
      </c>
      <c r="E3015" s="4" t="e">
        <f>2.1*2*0.3+0.9*0.3*#REF!</f>
        <v>#REF!</v>
      </c>
      <c r="F3015" s="4" t="e">
        <f>2.1*2*0.3+0.9*0.3*#REF!</f>
        <v>#REF!</v>
      </c>
      <c r="G3015" s="4" t="e">
        <f>2.1*2*0.3+0.9*0.3*#REF!</f>
        <v>#REF!</v>
      </c>
      <c r="H3015" s="4" t="e">
        <f>2.1*2*0.3+0.9*0.3*#REF!</f>
        <v>#REF!</v>
      </c>
      <c r="I3015" s="4" t="e">
        <f>2.1*2*0.3+0.9*0.3*#REF!</f>
        <v>#REF!</v>
      </c>
      <c r="J3015" s="17" t="e">
        <f t="shared" si="25"/>
        <v>#REF!</v>
      </c>
      <c r="K3015" s="119">
        <v>90</v>
      </c>
      <c r="L3015" s="18"/>
      <c r="M3015" s="19">
        <f>+L3015*K3015</f>
        <v>0</v>
      </c>
    </row>
    <row r="3016" spans="2:13" ht="15.75" customHeight="1" x14ac:dyDescent="0.35">
      <c r="B3016" s="14"/>
      <c r="C3016" s="25"/>
      <c r="D3016" s="16"/>
      <c r="J3016" s="17">
        <f t="shared" si="25"/>
        <v>0</v>
      </c>
      <c r="K3016" s="119"/>
      <c r="L3016" s="18"/>
      <c r="M3016" s="19"/>
    </row>
    <row r="3017" spans="2:13" x14ac:dyDescent="0.35">
      <c r="B3017" s="14">
        <v>4</v>
      </c>
      <c r="C3017" s="25" t="s">
        <v>853</v>
      </c>
      <c r="D3017" s="16" t="s">
        <v>694</v>
      </c>
      <c r="E3017" s="4">
        <f>2.3*0.9*2*E2803</f>
        <v>0</v>
      </c>
      <c r="F3017" s="4">
        <f>2.3*0.9*2*F2803</f>
        <v>0</v>
      </c>
      <c r="G3017" s="4">
        <f>2.3*0.9*2*G2803</f>
        <v>0</v>
      </c>
      <c r="H3017" s="4">
        <f>2.3*0.9*2*H2803</f>
        <v>0</v>
      </c>
      <c r="I3017" s="4">
        <f>2.3*0.9*2*I2803</f>
        <v>0</v>
      </c>
      <c r="J3017" s="17">
        <f t="shared" si="25"/>
        <v>0</v>
      </c>
      <c r="K3017" s="119">
        <v>20</v>
      </c>
      <c r="L3017" s="18"/>
      <c r="M3017" s="19">
        <f>+L3017*K3017</f>
        <v>0</v>
      </c>
    </row>
    <row r="3018" spans="2:13" x14ac:dyDescent="0.35">
      <c r="B3018" s="14"/>
      <c r="C3018" s="25"/>
      <c r="D3018" s="16"/>
      <c r="J3018" s="17">
        <f t="shared" si="25"/>
        <v>0</v>
      </c>
      <c r="K3018" s="119"/>
      <c r="L3018" s="18"/>
      <c r="M3018" s="19"/>
    </row>
    <row r="3019" spans="2:13" x14ac:dyDescent="0.35">
      <c r="B3019" s="14">
        <v>5</v>
      </c>
      <c r="C3019" s="25" t="s">
        <v>854</v>
      </c>
      <c r="D3019" s="16" t="s">
        <v>694</v>
      </c>
      <c r="E3019" s="4">
        <f>+E2921*2</f>
        <v>0</v>
      </c>
      <c r="F3019" s="4">
        <f>+F2921*2</f>
        <v>0</v>
      </c>
      <c r="G3019" s="4">
        <f>+G2921*2</f>
        <v>0</v>
      </c>
      <c r="H3019" s="4">
        <f>+H2921*2</f>
        <v>0</v>
      </c>
      <c r="I3019" s="4">
        <f>+I2921*2</f>
        <v>0</v>
      </c>
      <c r="J3019" s="17">
        <f t="shared" si="25"/>
        <v>0</v>
      </c>
      <c r="K3019" s="119">
        <v>40</v>
      </c>
      <c r="L3019" s="18"/>
      <c r="M3019" s="19">
        <f>+L3019*K3019</f>
        <v>0</v>
      </c>
    </row>
    <row r="3020" spans="2:13" x14ac:dyDescent="0.35">
      <c r="B3020" s="14"/>
      <c r="C3020" s="25"/>
      <c r="D3020" s="16"/>
      <c r="J3020" s="17"/>
      <c r="K3020" s="119"/>
      <c r="L3020" s="18"/>
      <c r="M3020" s="19"/>
    </row>
    <row r="3021" spans="2:13" ht="18" x14ac:dyDescent="0.4">
      <c r="B3021" s="14"/>
      <c r="C3021" s="24" t="s">
        <v>855</v>
      </c>
      <c r="D3021" s="16"/>
      <c r="J3021" s="17"/>
      <c r="K3021" s="119"/>
      <c r="L3021" s="18"/>
      <c r="M3021" s="19"/>
    </row>
    <row r="3022" spans="2:13" ht="18" x14ac:dyDescent="0.4">
      <c r="B3022" s="14"/>
      <c r="C3022" s="24"/>
      <c r="D3022" s="16"/>
      <c r="J3022" s="17"/>
      <c r="K3022" s="119"/>
      <c r="L3022" s="18"/>
      <c r="M3022" s="19"/>
    </row>
    <row r="3023" spans="2:13" ht="18" x14ac:dyDescent="0.4">
      <c r="B3023" s="14"/>
      <c r="C3023" s="24" t="s">
        <v>856</v>
      </c>
      <c r="D3023" s="16"/>
      <c r="J3023" s="17"/>
      <c r="K3023" s="119"/>
      <c r="L3023" s="18"/>
      <c r="M3023" s="19"/>
    </row>
    <row r="3024" spans="2:13" x14ac:dyDescent="0.35">
      <c r="B3024" s="14"/>
      <c r="C3024" s="25"/>
      <c r="D3024" s="16"/>
      <c r="J3024" s="17"/>
      <c r="K3024" s="119"/>
      <c r="L3024" s="18"/>
      <c r="M3024" s="19"/>
    </row>
    <row r="3025" spans="2:13" x14ac:dyDescent="0.35">
      <c r="B3025" s="14">
        <v>6</v>
      </c>
      <c r="C3025" s="25" t="s">
        <v>857</v>
      </c>
      <c r="D3025" s="16" t="s">
        <v>694</v>
      </c>
      <c r="E3025" s="4">
        <v>8</v>
      </c>
      <c r="F3025" s="4">
        <v>8</v>
      </c>
      <c r="G3025" s="4">
        <v>8</v>
      </c>
      <c r="H3025" s="4">
        <v>8</v>
      </c>
      <c r="I3025" s="4">
        <v>8</v>
      </c>
      <c r="J3025" s="17">
        <f t="shared" si="25"/>
        <v>16</v>
      </c>
      <c r="K3025" s="119">
        <v>155</v>
      </c>
      <c r="L3025" s="18"/>
      <c r="M3025" s="19">
        <f>+L3025*K3025</f>
        <v>0</v>
      </c>
    </row>
    <row r="3026" spans="2:13" x14ac:dyDescent="0.35">
      <c r="B3026" s="14"/>
      <c r="C3026" s="25"/>
      <c r="D3026" s="16"/>
      <c r="J3026" s="17">
        <f t="shared" si="25"/>
        <v>0</v>
      </c>
      <c r="K3026" s="119"/>
      <c r="L3026" s="18"/>
      <c r="M3026" s="19"/>
    </row>
    <row r="3027" spans="2:13" x14ac:dyDescent="0.35">
      <c r="B3027" s="14">
        <v>7</v>
      </c>
      <c r="C3027" s="25" t="s">
        <v>858</v>
      </c>
      <c r="D3027" s="16" t="s">
        <v>694</v>
      </c>
      <c r="E3027" s="4">
        <f>+E2407*0.225</f>
        <v>3.3839999999999999</v>
      </c>
      <c r="F3027" s="4">
        <f>+F2407*0.225</f>
        <v>3.6404999999999998</v>
      </c>
      <c r="G3027" s="4">
        <f>+G2407*0.225</f>
        <v>0</v>
      </c>
      <c r="H3027" s="4">
        <f>+H2407*0.225</f>
        <v>0</v>
      </c>
      <c r="I3027" s="4">
        <f>+I2407*0.225</f>
        <v>2.7810000000000001</v>
      </c>
      <c r="J3027" s="17">
        <f t="shared" si="25"/>
        <v>5.5620000000000003</v>
      </c>
      <c r="K3027" s="119">
        <v>131</v>
      </c>
      <c r="L3027" s="18"/>
      <c r="M3027" s="19">
        <f>+L3027*K3027</f>
        <v>0</v>
      </c>
    </row>
    <row r="3028" spans="2:13" x14ac:dyDescent="0.35">
      <c r="B3028" s="14"/>
      <c r="C3028" s="25"/>
      <c r="D3028" s="16"/>
      <c r="J3028" s="17"/>
      <c r="K3028" s="119"/>
      <c r="L3028" s="18"/>
      <c r="M3028" s="19"/>
    </row>
    <row r="3029" spans="2:13" ht="18" x14ac:dyDescent="0.4">
      <c r="B3029" s="14"/>
      <c r="C3029" s="24" t="s">
        <v>859</v>
      </c>
      <c r="D3029" s="16"/>
      <c r="J3029" s="17"/>
      <c r="K3029" s="119"/>
      <c r="L3029" s="18"/>
      <c r="M3029" s="19"/>
    </row>
    <row r="3030" spans="2:13" ht="18" x14ac:dyDescent="0.4">
      <c r="B3030" s="14"/>
      <c r="C3030" s="24" t="s">
        <v>860</v>
      </c>
      <c r="D3030" s="16"/>
      <c r="J3030" s="17"/>
      <c r="K3030" s="119"/>
      <c r="L3030" s="18"/>
      <c r="M3030" s="19"/>
    </row>
    <row r="3031" spans="2:13" x14ac:dyDescent="0.35">
      <c r="B3031" s="14"/>
      <c r="C3031" s="25"/>
      <c r="D3031" s="16"/>
      <c r="J3031" s="17"/>
      <c r="K3031" s="119"/>
      <c r="L3031" s="18"/>
      <c r="M3031" s="19"/>
    </row>
    <row r="3032" spans="2:13" x14ac:dyDescent="0.35">
      <c r="B3032" s="14">
        <v>8</v>
      </c>
      <c r="C3032" s="25" t="s">
        <v>861</v>
      </c>
      <c r="D3032" s="16" t="s">
        <v>694</v>
      </c>
      <c r="E3032" s="4">
        <f>0.9*2.1*2*E2449</f>
        <v>3.7800000000000002</v>
      </c>
      <c r="F3032" s="4">
        <f>0.9*2.1*2*F2449</f>
        <v>11.34</v>
      </c>
      <c r="G3032" s="4">
        <f>0.9*2.1*2*G2449</f>
        <v>0</v>
      </c>
      <c r="H3032" s="4">
        <f>0.9*2.1*2*H2449</f>
        <v>0</v>
      </c>
      <c r="I3032" s="4">
        <f>0.9*2.1*2*I2449</f>
        <v>7.5600000000000005</v>
      </c>
      <c r="J3032" s="17">
        <f t="shared" si="25"/>
        <v>15.120000000000001</v>
      </c>
      <c r="K3032" s="119">
        <v>45</v>
      </c>
      <c r="L3032" s="18"/>
      <c r="M3032" s="19">
        <f>+L3032*K3032</f>
        <v>0</v>
      </c>
    </row>
    <row r="3033" spans="2:13" x14ac:dyDescent="0.35">
      <c r="B3033" s="14"/>
      <c r="C3033" s="25"/>
      <c r="D3033" s="16"/>
      <c r="J3033" s="17">
        <f t="shared" si="25"/>
        <v>0</v>
      </c>
      <c r="K3033" s="119"/>
      <c r="L3033" s="18"/>
      <c r="M3033" s="19"/>
    </row>
    <row r="3034" spans="2:13" x14ac:dyDescent="0.35">
      <c r="B3034" s="14">
        <v>9</v>
      </c>
      <c r="C3034" s="25" t="s">
        <v>862</v>
      </c>
      <c r="D3034" s="16" t="s">
        <v>702</v>
      </c>
      <c r="E3034" s="4">
        <f>+E2418</f>
        <v>0</v>
      </c>
      <c r="F3034" s="4">
        <f>+F2418</f>
        <v>0</v>
      </c>
      <c r="G3034" s="4">
        <f>+G2418</f>
        <v>0</v>
      </c>
      <c r="H3034" s="4">
        <f>+H2418</f>
        <v>0</v>
      </c>
      <c r="I3034" s="4">
        <f>+I2418</f>
        <v>0</v>
      </c>
      <c r="J3034" s="17">
        <f t="shared" si="25"/>
        <v>0</v>
      </c>
      <c r="K3034" s="119">
        <v>1316</v>
      </c>
      <c r="L3034" s="18"/>
      <c r="M3034" s="19">
        <f>+L3034*K3034</f>
        <v>0</v>
      </c>
    </row>
    <row r="3035" spans="2:13" x14ac:dyDescent="0.35">
      <c r="B3035" s="14"/>
      <c r="C3035" s="25" t="s">
        <v>863</v>
      </c>
      <c r="D3035" s="16"/>
      <c r="J3035" s="17"/>
      <c r="K3035" s="119"/>
      <c r="L3035" s="18"/>
      <c r="M3035" s="19"/>
    </row>
    <row r="3036" spans="2:13" x14ac:dyDescent="0.35">
      <c r="B3036" s="14"/>
      <c r="C3036" s="25"/>
      <c r="D3036" s="16"/>
      <c r="J3036" s="17"/>
      <c r="K3036" s="119"/>
      <c r="L3036" s="18"/>
      <c r="M3036" s="19"/>
    </row>
    <row r="3037" spans="2:13" x14ac:dyDescent="0.35">
      <c r="B3037" s="14"/>
      <c r="C3037" s="25"/>
      <c r="D3037" s="16"/>
      <c r="J3037" s="17"/>
      <c r="K3037" s="119"/>
      <c r="L3037" s="18"/>
      <c r="M3037" s="19"/>
    </row>
    <row r="3038" spans="2:13" ht="18.75" customHeight="1" x14ac:dyDescent="0.35">
      <c r="B3038" s="14"/>
      <c r="C3038" s="25"/>
      <c r="D3038" s="16"/>
      <c r="J3038" s="17"/>
      <c r="K3038" s="119"/>
      <c r="L3038" s="18"/>
      <c r="M3038" s="19"/>
    </row>
    <row r="3039" spans="2:13" x14ac:dyDescent="0.35">
      <c r="B3039" s="14"/>
      <c r="C3039" s="25"/>
      <c r="D3039" s="16"/>
      <c r="J3039" s="17"/>
      <c r="K3039" s="119"/>
      <c r="L3039" s="18"/>
      <c r="M3039" s="19"/>
    </row>
    <row r="3040" spans="2:13" x14ac:dyDescent="0.35">
      <c r="B3040" s="14"/>
      <c r="C3040" s="25"/>
      <c r="D3040" s="16"/>
      <c r="J3040" s="17"/>
      <c r="K3040" s="119"/>
      <c r="L3040" s="18"/>
      <c r="M3040" s="19"/>
    </row>
    <row r="3041" spans="2:14" x14ac:dyDescent="0.35">
      <c r="B3041" s="14"/>
      <c r="C3041" s="25"/>
      <c r="D3041" s="16"/>
      <c r="J3041" s="17"/>
      <c r="K3041" s="119"/>
      <c r="L3041" s="18"/>
      <c r="M3041" s="19"/>
    </row>
    <row r="3042" spans="2:14" x14ac:dyDescent="0.35">
      <c r="B3042" s="14"/>
      <c r="C3042" s="25"/>
      <c r="D3042" s="16"/>
      <c r="J3042" s="17"/>
      <c r="K3042" s="119"/>
      <c r="L3042" s="18"/>
      <c r="M3042" s="19"/>
    </row>
    <row r="3043" spans="2:14" x14ac:dyDescent="0.35">
      <c r="B3043" s="14"/>
      <c r="C3043" s="25"/>
      <c r="D3043" s="16"/>
      <c r="J3043" s="17"/>
      <c r="K3043" s="119"/>
      <c r="L3043" s="18"/>
      <c r="M3043" s="19"/>
    </row>
    <row r="3044" spans="2:14" ht="18.5" thickBot="1" x14ac:dyDescent="0.45">
      <c r="B3044" s="30"/>
      <c r="C3044" s="121" t="s">
        <v>682</v>
      </c>
      <c r="D3044" s="32"/>
      <c r="E3044" s="33"/>
      <c r="F3044" s="33"/>
      <c r="G3044" s="33"/>
      <c r="H3044" s="33"/>
      <c r="I3044" s="33"/>
      <c r="J3044" s="34"/>
      <c r="K3044" s="35"/>
      <c r="L3044" s="36" t="s">
        <v>34</v>
      </c>
      <c r="M3044" s="37">
        <f>SUM(M2987:M3043)</f>
        <v>0</v>
      </c>
    </row>
    <row r="3045" spans="2:14" ht="18.5" thickTop="1" x14ac:dyDescent="0.4">
      <c r="B3045" s="41"/>
      <c r="C3045" s="95"/>
      <c r="D3045" s="43"/>
      <c r="E3045" s="44"/>
      <c r="F3045" s="44"/>
      <c r="G3045" s="44"/>
      <c r="H3045" s="44"/>
      <c r="I3045" s="44"/>
      <c r="J3045" s="45" t="s">
        <v>35</v>
      </c>
      <c r="K3045" s="35"/>
      <c r="L3045" s="46"/>
      <c r="M3045" s="47"/>
    </row>
    <row r="3046" spans="2:14" x14ac:dyDescent="0.35">
      <c r="B3046" s="49"/>
      <c r="C3046" s="50" t="s">
        <v>1056</v>
      </c>
      <c r="D3046" s="51"/>
      <c r="E3046" s="40"/>
      <c r="F3046" s="40"/>
      <c r="G3046" s="40"/>
      <c r="H3046" s="40"/>
      <c r="I3046" s="40"/>
      <c r="J3046" s="52"/>
      <c r="K3046" s="50"/>
      <c r="L3046" s="53"/>
      <c r="M3046" s="53"/>
      <c r="N3046" s="176"/>
    </row>
    <row r="3047" spans="2:14" x14ac:dyDescent="0.35">
      <c r="B3047" s="54"/>
      <c r="C3047" s="50" t="s">
        <v>1069</v>
      </c>
      <c r="D3047" s="55"/>
      <c r="E3047" s="39"/>
      <c r="F3047" s="39"/>
      <c r="G3047" s="39"/>
      <c r="H3047" s="39"/>
      <c r="I3047" s="39"/>
      <c r="J3047" s="56"/>
      <c r="K3047" s="50"/>
      <c r="L3047" s="53"/>
      <c r="M3047" s="57"/>
      <c r="N3047" s="176"/>
    </row>
    <row r="3048" spans="2:14" ht="17.5" customHeight="1" x14ac:dyDescent="0.4">
      <c r="B3048" s="54"/>
      <c r="C3048" s="50" t="s">
        <v>865</v>
      </c>
      <c r="D3048" s="55"/>
      <c r="E3048" s="39"/>
      <c r="F3048" s="39"/>
      <c r="G3048" s="39"/>
      <c r="H3048" s="39"/>
      <c r="I3048" s="39"/>
      <c r="J3048" s="52"/>
      <c r="K3048" s="58"/>
      <c r="L3048" s="59"/>
      <c r="M3048" s="57"/>
      <c r="N3048" s="175"/>
    </row>
    <row r="3049" spans="2:14" x14ac:dyDescent="0.35">
      <c r="B3049" s="54"/>
      <c r="C3049" s="50" t="s">
        <v>1103</v>
      </c>
      <c r="D3049" s="55"/>
      <c r="E3049" s="39"/>
      <c r="F3049" s="39"/>
      <c r="G3049" s="39"/>
      <c r="H3049" s="39"/>
      <c r="I3049" s="39"/>
      <c r="J3049" s="60" t="s">
        <v>39</v>
      </c>
      <c r="K3049" s="50"/>
      <c r="L3049" s="53"/>
      <c r="M3049" s="57"/>
      <c r="N3049" s="177"/>
    </row>
    <row r="3050" spans="2:14" x14ac:dyDescent="0.35">
      <c r="B3050" s="54"/>
      <c r="C3050" s="61" t="s">
        <v>1070</v>
      </c>
      <c r="D3050" s="55"/>
      <c r="E3050" s="39"/>
      <c r="F3050" s="39"/>
      <c r="G3050" s="39"/>
      <c r="H3050" s="39"/>
      <c r="I3050" s="39"/>
      <c r="J3050" s="56" t="s">
        <v>41</v>
      </c>
      <c r="K3050" s="50"/>
      <c r="L3050" s="53"/>
      <c r="M3050" s="57"/>
      <c r="N3050" s="48"/>
    </row>
    <row r="3051" spans="2:14" ht="18" x14ac:dyDescent="0.4">
      <c r="K3051" s="6" t="s">
        <v>0</v>
      </c>
      <c r="N3051" s="39"/>
    </row>
    <row r="3052" spans="2:14" ht="18" customHeight="1" x14ac:dyDescent="0.4">
      <c r="K3052" s="6" t="s">
        <v>1157</v>
      </c>
      <c r="N3052" s="48"/>
    </row>
    <row r="3053" spans="2:14" ht="18" customHeight="1" x14ac:dyDescent="0.4">
      <c r="K3053" s="6" t="str">
        <f>+K2980</f>
        <v>DLAMVUZO HIGH SCHOOL</v>
      </c>
      <c r="N3053" s="48"/>
    </row>
    <row r="3054" spans="2:14" ht="25.5" customHeight="1" x14ac:dyDescent="0.4">
      <c r="B3054" s="8"/>
      <c r="C3054" s="9"/>
      <c r="D3054" s="10"/>
      <c r="E3054" s="11"/>
      <c r="F3054" s="11"/>
      <c r="G3054" s="11"/>
      <c r="H3054" s="11"/>
      <c r="I3054" s="11"/>
      <c r="J3054" s="12"/>
      <c r="K3054" s="12"/>
      <c r="L3054" s="11"/>
      <c r="M3054" s="11"/>
      <c r="N3054" s="48"/>
    </row>
    <row r="3055" spans="2:14" ht="18" customHeight="1" x14ac:dyDescent="0.4">
      <c r="B3055" s="8" t="s">
        <v>2</v>
      </c>
      <c r="C3055" s="7"/>
      <c r="D3055" s="10" t="s">
        <v>3</v>
      </c>
      <c r="E3055" s="11" t="s">
        <v>4</v>
      </c>
      <c r="F3055" s="11" t="s">
        <v>4</v>
      </c>
      <c r="G3055" s="11" t="s">
        <v>4</v>
      </c>
      <c r="H3055" s="11" t="s">
        <v>4</v>
      </c>
      <c r="I3055" s="11" t="s">
        <v>4</v>
      </c>
      <c r="J3055" s="12"/>
      <c r="K3055" s="8" t="s">
        <v>5</v>
      </c>
      <c r="L3055" s="13" t="s">
        <v>6</v>
      </c>
      <c r="M3055" s="13" t="s">
        <v>7</v>
      </c>
      <c r="N3055" s="5"/>
    </row>
    <row r="3056" spans="2:14" ht="18" customHeight="1" x14ac:dyDescent="0.4">
      <c r="B3056" s="14"/>
      <c r="C3056" s="24" t="s">
        <v>866</v>
      </c>
      <c r="D3056" s="16"/>
      <c r="J3056" s="17"/>
      <c r="K3056" s="119"/>
      <c r="L3056" s="18"/>
      <c r="M3056" s="19"/>
      <c r="N3056" s="5"/>
    </row>
    <row r="3057" spans="2:14" ht="18" customHeight="1" x14ac:dyDescent="0.4">
      <c r="B3057" s="14"/>
      <c r="C3057" s="24" t="s">
        <v>867</v>
      </c>
      <c r="D3057" s="16"/>
      <c r="J3057" s="17"/>
      <c r="K3057" s="119"/>
      <c r="L3057" s="18"/>
      <c r="M3057" s="19"/>
      <c r="N3057" s="5"/>
    </row>
    <row r="3058" spans="2:14" ht="18" customHeight="1" x14ac:dyDescent="0.4">
      <c r="B3058" s="14"/>
      <c r="C3058" s="24" t="s">
        <v>868</v>
      </c>
      <c r="D3058" s="16"/>
      <c r="J3058" s="17"/>
      <c r="K3058" s="119"/>
      <c r="L3058" s="18"/>
      <c r="M3058" s="19"/>
      <c r="N3058" s="5"/>
    </row>
    <row r="3059" spans="2:14" ht="25.5" customHeight="1" x14ac:dyDescent="0.35">
      <c r="B3059" s="14"/>
      <c r="C3059" s="25"/>
      <c r="D3059" s="16"/>
      <c r="J3059" s="17"/>
      <c r="K3059" s="119"/>
      <c r="L3059" s="18"/>
      <c r="M3059" s="19"/>
      <c r="N3059" s="5"/>
    </row>
    <row r="3060" spans="2:14" ht="18.75" customHeight="1" x14ac:dyDescent="0.35">
      <c r="B3060" s="14">
        <v>10</v>
      </c>
      <c r="C3060" s="25" t="s">
        <v>869</v>
      </c>
      <c r="D3060" s="16" t="s">
        <v>694</v>
      </c>
      <c r="E3060" s="4">
        <f>1.5*0.9*2*E2662</f>
        <v>21.6</v>
      </c>
      <c r="F3060" s="4">
        <f>1.5*0.9*2*F2662</f>
        <v>13.5</v>
      </c>
      <c r="G3060" s="4">
        <f>1.5*0.9*2*G2662</f>
        <v>0</v>
      </c>
      <c r="H3060" s="4">
        <f>1.5*0.9*2*H2662</f>
        <v>0</v>
      </c>
      <c r="I3060" s="4">
        <f>1.5*0.9*2*I2662</f>
        <v>16.200000000000003</v>
      </c>
      <c r="J3060" s="17">
        <f t="shared" si="25"/>
        <v>32.400000000000006</v>
      </c>
      <c r="K3060" s="119">
        <v>45</v>
      </c>
      <c r="L3060" s="18"/>
      <c r="M3060" s="19">
        <f>+L3060*K3060</f>
        <v>0</v>
      </c>
    </row>
    <row r="3061" spans="2:14" x14ac:dyDescent="0.35">
      <c r="B3061" s="14"/>
      <c r="C3061" s="25"/>
      <c r="D3061" s="16"/>
      <c r="J3061" s="17"/>
      <c r="K3061" s="119"/>
      <c r="L3061" s="18"/>
      <c r="M3061" s="19"/>
    </row>
    <row r="3062" spans="2:14" ht="18" x14ac:dyDescent="0.4">
      <c r="B3062" s="14"/>
      <c r="C3062" s="24" t="s">
        <v>870</v>
      </c>
      <c r="D3062" s="16"/>
      <c r="J3062" s="17"/>
      <c r="K3062" s="119"/>
      <c r="L3062" s="18"/>
      <c r="M3062" s="19"/>
    </row>
    <row r="3063" spans="2:14" ht="18" x14ac:dyDescent="0.4">
      <c r="B3063" s="14"/>
      <c r="C3063" s="74"/>
      <c r="D3063" s="16"/>
      <c r="J3063" s="17"/>
      <c r="K3063" s="119"/>
      <c r="L3063" s="18"/>
      <c r="M3063" s="19"/>
    </row>
    <row r="3064" spans="2:14" ht="18" x14ac:dyDescent="0.4">
      <c r="B3064" s="14"/>
      <c r="C3064" s="24" t="s">
        <v>871</v>
      </c>
      <c r="D3064" s="16"/>
      <c r="J3064" s="17"/>
      <c r="K3064" s="119"/>
      <c r="L3064" s="18"/>
      <c r="M3064" s="19"/>
    </row>
    <row r="3065" spans="2:14" ht="18" x14ac:dyDescent="0.4">
      <c r="B3065" s="14"/>
      <c r="C3065" s="24" t="s">
        <v>872</v>
      </c>
      <c r="D3065" s="16"/>
      <c r="J3065" s="17"/>
      <c r="K3065" s="119"/>
      <c r="L3065" s="18"/>
      <c r="M3065" s="19"/>
    </row>
    <row r="3066" spans="2:14" ht="18" x14ac:dyDescent="0.4">
      <c r="B3066" s="14"/>
      <c r="C3066" s="24" t="s">
        <v>873</v>
      </c>
      <c r="D3066" s="16"/>
      <c r="J3066" s="17"/>
      <c r="K3066" s="119"/>
      <c r="L3066" s="18"/>
      <c r="M3066" s="19"/>
    </row>
    <row r="3067" spans="2:14" x14ac:dyDescent="0.35">
      <c r="B3067" s="14"/>
      <c r="C3067" s="25"/>
      <c r="D3067" s="16"/>
      <c r="J3067" s="17"/>
      <c r="K3067" s="119"/>
      <c r="L3067" s="18"/>
      <c r="M3067" s="19"/>
    </row>
    <row r="3068" spans="2:14" ht="20.25" customHeight="1" x14ac:dyDescent="0.35">
      <c r="B3068" s="14">
        <v>11</v>
      </c>
      <c r="C3068" s="25" t="s">
        <v>874</v>
      </c>
      <c r="D3068" s="16" t="s">
        <v>694</v>
      </c>
      <c r="E3068" s="4" t="e">
        <f>+#REF!</f>
        <v>#REF!</v>
      </c>
      <c r="F3068" s="4" t="e">
        <f>+#REF!</f>
        <v>#REF!</v>
      </c>
      <c r="G3068" s="4" t="e">
        <f>+#REF!</f>
        <v>#REF!</v>
      </c>
      <c r="H3068" s="4" t="e">
        <f>+#REF!</f>
        <v>#REF!</v>
      </c>
      <c r="I3068" s="4" t="e">
        <f>+#REF!</f>
        <v>#REF!</v>
      </c>
      <c r="J3068" s="17" t="e">
        <f t="shared" ref="J3068:J3119" si="26">+I3068*2</f>
        <v>#REF!</v>
      </c>
      <c r="K3068" s="119">
        <v>2752</v>
      </c>
      <c r="L3068" s="18"/>
      <c r="M3068" s="19">
        <f>+L3068*K3068</f>
        <v>0</v>
      </c>
    </row>
    <row r="3069" spans="2:14" x14ac:dyDescent="0.35">
      <c r="B3069" s="14"/>
      <c r="C3069" s="25"/>
      <c r="D3069" s="16"/>
      <c r="J3069" s="17">
        <f t="shared" si="26"/>
        <v>0</v>
      </c>
      <c r="K3069" s="119"/>
      <c r="L3069" s="18"/>
      <c r="M3069" s="19"/>
    </row>
    <row r="3070" spans="2:14" x14ac:dyDescent="0.35">
      <c r="B3070" s="14">
        <v>12</v>
      </c>
      <c r="C3070" s="25" t="s">
        <v>875</v>
      </c>
      <c r="D3070" s="16" t="s">
        <v>694</v>
      </c>
      <c r="E3070" s="4">
        <f>+E2413*0.4</f>
        <v>11.1424</v>
      </c>
      <c r="F3070" s="4">
        <f>+F2413*0.4</f>
        <v>11.752000000000001</v>
      </c>
      <c r="G3070" s="4">
        <f>+G2413*0.4</f>
        <v>0.48</v>
      </c>
      <c r="H3070" s="4">
        <f>+H2413*0.4</f>
        <v>0.48</v>
      </c>
      <c r="I3070" s="4">
        <f>+I2413*0.4</f>
        <v>10.070399999999999</v>
      </c>
      <c r="J3070" s="17">
        <f t="shared" si="26"/>
        <v>20.140799999999999</v>
      </c>
      <c r="K3070" s="119">
        <v>135</v>
      </c>
      <c r="L3070" s="18"/>
      <c r="M3070" s="19">
        <f>+L3070*K3070</f>
        <v>0</v>
      </c>
    </row>
    <row r="3071" spans="2:14" x14ac:dyDescent="0.35">
      <c r="B3071" s="14"/>
      <c r="C3071" s="25"/>
      <c r="D3071" s="16"/>
      <c r="J3071" s="17">
        <f t="shared" si="26"/>
        <v>0</v>
      </c>
      <c r="K3071" s="119"/>
      <c r="L3071" s="18"/>
      <c r="M3071" s="19"/>
    </row>
    <row r="3072" spans="2:14" ht="18" x14ac:dyDescent="0.4">
      <c r="B3072" s="14"/>
      <c r="C3072" s="24" t="s">
        <v>876</v>
      </c>
      <c r="D3072" s="16"/>
      <c r="E3072" s="4">
        <v>0</v>
      </c>
      <c r="J3072" s="17">
        <f t="shared" si="26"/>
        <v>0</v>
      </c>
      <c r="K3072" s="119"/>
      <c r="L3072" s="18"/>
      <c r="M3072" s="19"/>
    </row>
    <row r="3073" spans="2:13" ht="18" x14ac:dyDescent="0.4">
      <c r="B3073" s="14"/>
      <c r="C3073" s="24"/>
      <c r="D3073" s="16"/>
      <c r="J3073" s="17">
        <f t="shared" si="26"/>
        <v>0</v>
      </c>
      <c r="K3073" s="119"/>
      <c r="L3073" s="18"/>
      <c r="M3073" s="19"/>
    </row>
    <row r="3074" spans="2:13" ht="18" x14ac:dyDescent="0.4">
      <c r="B3074" s="14"/>
      <c r="C3074" s="24" t="s">
        <v>877</v>
      </c>
      <c r="D3074" s="16"/>
      <c r="E3074" s="4">
        <v>0</v>
      </c>
      <c r="J3074" s="17">
        <f t="shared" si="26"/>
        <v>0</v>
      </c>
      <c r="K3074" s="119"/>
      <c r="L3074" s="18"/>
      <c r="M3074" s="19"/>
    </row>
    <row r="3075" spans="2:13" ht="18" x14ac:dyDescent="0.4">
      <c r="B3075" s="14"/>
      <c r="C3075" s="24" t="s">
        <v>878</v>
      </c>
      <c r="D3075" s="16"/>
      <c r="J3075" s="17">
        <f t="shared" si="26"/>
        <v>0</v>
      </c>
      <c r="K3075" s="119"/>
      <c r="L3075" s="18"/>
      <c r="M3075" s="19"/>
    </row>
    <row r="3076" spans="2:13" ht="18" x14ac:dyDescent="0.4">
      <c r="B3076" s="14"/>
      <c r="C3076" s="24" t="s">
        <v>879</v>
      </c>
      <c r="D3076" s="16"/>
      <c r="J3076" s="17">
        <f t="shared" si="26"/>
        <v>0</v>
      </c>
      <c r="K3076" s="119"/>
      <c r="L3076" s="18"/>
      <c r="M3076" s="19"/>
    </row>
    <row r="3077" spans="2:13" x14ac:dyDescent="0.35">
      <c r="B3077" s="14"/>
      <c r="C3077" s="25"/>
      <c r="D3077" s="16"/>
      <c r="J3077" s="17">
        <f t="shared" si="26"/>
        <v>0</v>
      </c>
      <c r="K3077" s="119"/>
      <c r="L3077" s="18"/>
      <c r="M3077" s="19"/>
    </row>
    <row r="3078" spans="2:13" x14ac:dyDescent="0.35">
      <c r="B3078" s="14">
        <v>13</v>
      </c>
      <c r="C3078" s="25" t="s">
        <v>874</v>
      </c>
      <c r="D3078" s="16" t="s">
        <v>694</v>
      </c>
      <c r="E3078" s="4" t="e">
        <f>+E2593</f>
        <v>#REF!</v>
      </c>
      <c r="F3078" s="4" t="e">
        <f>+F2593</f>
        <v>#REF!</v>
      </c>
      <c r="G3078" s="4">
        <f>+G2593</f>
        <v>0</v>
      </c>
      <c r="H3078" s="4">
        <f>+H2593</f>
        <v>0</v>
      </c>
      <c r="I3078" s="4" t="e">
        <f>+I2593</f>
        <v>#REF!</v>
      </c>
      <c r="J3078" s="17" t="e">
        <f t="shared" si="26"/>
        <v>#REF!</v>
      </c>
      <c r="K3078" s="119">
        <v>2752</v>
      </c>
      <c r="L3078" s="18"/>
      <c r="M3078" s="19">
        <f>+L3078*K3078</f>
        <v>0</v>
      </c>
    </row>
    <row r="3079" spans="2:13" ht="18" customHeight="1" x14ac:dyDescent="0.35">
      <c r="B3079" s="14"/>
      <c r="C3079" s="25"/>
      <c r="D3079" s="16"/>
      <c r="J3079" s="17"/>
      <c r="K3079" s="119"/>
      <c r="L3079" s="18"/>
      <c r="M3079" s="19"/>
    </row>
    <row r="3080" spans="2:13" x14ac:dyDescent="0.35">
      <c r="B3080" s="14"/>
      <c r="C3080" s="25"/>
      <c r="D3080" s="16"/>
      <c r="J3080" s="17"/>
      <c r="K3080" s="119"/>
      <c r="L3080" s="18"/>
      <c r="M3080" s="19"/>
    </row>
    <row r="3081" spans="2:13" x14ac:dyDescent="0.35">
      <c r="B3081" s="14"/>
      <c r="C3081" s="25"/>
      <c r="D3081" s="16"/>
      <c r="J3081" s="17"/>
      <c r="K3081" s="119"/>
      <c r="L3081" s="18"/>
      <c r="M3081" s="19"/>
    </row>
    <row r="3082" spans="2:13" x14ac:dyDescent="0.35">
      <c r="B3082" s="14"/>
      <c r="C3082" s="25"/>
      <c r="D3082" s="16"/>
      <c r="J3082" s="17"/>
      <c r="K3082" s="119"/>
      <c r="L3082" s="18"/>
      <c r="M3082" s="19"/>
    </row>
    <row r="3083" spans="2:13" x14ac:dyDescent="0.35">
      <c r="B3083" s="14"/>
      <c r="C3083" s="25"/>
      <c r="D3083" s="16"/>
      <c r="J3083" s="17"/>
      <c r="K3083" s="119"/>
      <c r="L3083" s="18"/>
      <c r="M3083" s="19"/>
    </row>
    <row r="3084" spans="2:13" x14ac:dyDescent="0.35">
      <c r="B3084" s="14"/>
      <c r="C3084" s="25"/>
      <c r="D3084" s="16"/>
      <c r="J3084" s="17"/>
      <c r="K3084" s="119"/>
      <c r="L3084" s="18"/>
      <c r="M3084" s="19"/>
    </row>
    <row r="3085" spans="2:13" x14ac:dyDescent="0.35">
      <c r="B3085" s="14"/>
      <c r="C3085" s="25"/>
      <c r="D3085" s="16"/>
      <c r="J3085" s="17"/>
      <c r="K3085" s="119"/>
      <c r="L3085" s="18"/>
      <c r="M3085" s="19"/>
    </row>
    <row r="3086" spans="2:13" x14ac:dyDescent="0.35">
      <c r="B3086" s="14"/>
      <c r="C3086" s="25"/>
      <c r="D3086" s="16"/>
      <c r="J3086" s="17"/>
      <c r="K3086" s="119"/>
      <c r="L3086" s="18"/>
      <c r="M3086" s="19"/>
    </row>
    <row r="3087" spans="2:13" x14ac:dyDescent="0.35">
      <c r="B3087" s="14"/>
      <c r="C3087" s="25"/>
      <c r="D3087" s="16"/>
      <c r="J3087" s="17"/>
      <c r="K3087" s="119"/>
      <c r="L3087" s="18"/>
      <c r="M3087" s="19"/>
    </row>
    <row r="3088" spans="2:13" x14ac:dyDescent="0.35">
      <c r="B3088" s="14"/>
      <c r="C3088" s="25"/>
      <c r="D3088" s="16"/>
      <c r="J3088" s="17"/>
      <c r="K3088" s="119"/>
      <c r="L3088" s="18"/>
      <c r="M3088" s="19"/>
    </row>
    <row r="3089" spans="2:13" x14ac:dyDescent="0.35">
      <c r="B3089" s="14"/>
      <c r="C3089" s="25"/>
      <c r="D3089" s="16"/>
      <c r="J3089" s="17"/>
      <c r="K3089" s="119"/>
      <c r="L3089" s="18"/>
      <c r="M3089" s="19"/>
    </row>
    <row r="3090" spans="2:13" x14ac:dyDescent="0.35">
      <c r="B3090" s="14"/>
      <c r="C3090" s="25"/>
      <c r="D3090" s="16"/>
      <c r="J3090" s="17"/>
      <c r="K3090" s="119"/>
      <c r="L3090" s="18"/>
      <c r="M3090" s="19"/>
    </row>
    <row r="3091" spans="2:13" x14ac:dyDescent="0.35">
      <c r="B3091" s="14"/>
      <c r="C3091" s="25"/>
      <c r="D3091" s="16"/>
      <c r="J3091" s="17"/>
      <c r="K3091" s="119"/>
      <c r="L3091" s="18"/>
      <c r="M3091" s="19"/>
    </row>
    <row r="3092" spans="2:13" x14ac:dyDescent="0.35">
      <c r="B3092" s="14"/>
      <c r="C3092" s="25"/>
      <c r="D3092" s="16"/>
      <c r="J3092" s="17"/>
      <c r="K3092" s="119"/>
      <c r="L3092" s="18"/>
      <c r="M3092" s="19"/>
    </row>
    <row r="3093" spans="2:13" x14ac:dyDescent="0.35">
      <c r="B3093" s="14"/>
      <c r="C3093" s="25"/>
      <c r="D3093" s="16"/>
      <c r="J3093" s="17"/>
      <c r="K3093" s="119"/>
      <c r="L3093" s="18"/>
      <c r="M3093" s="19"/>
    </row>
    <row r="3094" spans="2:13" x14ac:dyDescent="0.35">
      <c r="B3094" s="14"/>
      <c r="C3094" s="25"/>
      <c r="D3094" s="16"/>
      <c r="J3094" s="17"/>
      <c r="K3094" s="119"/>
      <c r="L3094" s="18"/>
      <c r="M3094" s="19"/>
    </row>
    <row r="3095" spans="2:13" x14ac:dyDescent="0.35">
      <c r="B3095" s="14"/>
      <c r="C3095" s="25"/>
      <c r="D3095" s="16"/>
      <c r="J3095" s="17"/>
      <c r="K3095" s="119"/>
      <c r="L3095" s="18"/>
      <c r="M3095" s="19"/>
    </row>
    <row r="3096" spans="2:13" x14ac:dyDescent="0.35">
      <c r="B3096" s="14"/>
      <c r="C3096" s="25"/>
      <c r="D3096" s="16"/>
      <c r="J3096" s="17"/>
      <c r="K3096" s="119"/>
      <c r="L3096" s="18"/>
      <c r="M3096" s="19"/>
    </row>
    <row r="3097" spans="2:13" x14ac:dyDescent="0.35">
      <c r="B3097" s="14"/>
      <c r="C3097" s="25"/>
      <c r="D3097" s="16"/>
      <c r="J3097" s="17"/>
      <c r="K3097" s="119"/>
      <c r="L3097" s="18"/>
      <c r="M3097" s="19"/>
    </row>
    <row r="3098" spans="2:13" x14ac:dyDescent="0.35">
      <c r="B3098" s="14"/>
      <c r="C3098" s="25"/>
      <c r="D3098" s="16"/>
      <c r="J3098" s="17"/>
      <c r="K3098" s="119"/>
      <c r="L3098" s="18"/>
      <c r="M3098" s="19"/>
    </row>
    <row r="3099" spans="2:13" x14ac:dyDescent="0.35">
      <c r="B3099" s="14"/>
      <c r="C3099" s="25"/>
      <c r="D3099" s="16"/>
      <c r="J3099" s="17"/>
      <c r="K3099" s="119"/>
      <c r="L3099" s="18"/>
      <c r="M3099" s="19"/>
    </row>
    <row r="3100" spans="2:13" x14ac:dyDescent="0.35">
      <c r="B3100" s="14"/>
      <c r="C3100" s="25"/>
      <c r="D3100" s="16"/>
      <c r="J3100" s="17"/>
      <c r="K3100" s="119"/>
      <c r="L3100" s="18"/>
      <c r="M3100" s="19"/>
    </row>
    <row r="3101" spans="2:13" x14ac:dyDescent="0.35">
      <c r="B3101" s="14"/>
      <c r="C3101" s="25"/>
      <c r="D3101" s="16"/>
      <c r="J3101" s="17"/>
      <c r="K3101" s="119"/>
      <c r="L3101" s="18"/>
      <c r="M3101" s="19"/>
    </row>
    <row r="3102" spans="2:13" x14ac:dyDescent="0.35">
      <c r="B3102" s="14"/>
      <c r="C3102" s="25"/>
      <c r="D3102" s="16"/>
      <c r="J3102" s="17"/>
      <c r="K3102" s="119"/>
      <c r="L3102" s="18"/>
      <c r="M3102" s="19"/>
    </row>
    <row r="3103" spans="2:13" x14ac:dyDescent="0.35">
      <c r="B3103" s="14"/>
      <c r="C3103" s="25"/>
      <c r="D3103" s="16"/>
      <c r="J3103" s="17"/>
      <c r="K3103" s="119"/>
      <c r="L3103" s="18"/>
      <c r="M3103" s="19"/>
    </row>
    <row r="3104" spans="2:13" x14ac:dyDescent="0.35">
      <c r="B3104" s="14"/>
      <c r="C3104" s="25"/>
      <c r="D3104" s="16"/>
      <c r="J3104" s="17"/>
      <c r="K3104" s="119"/>
      <c r="L3104" s="18"/>
      <c r="M3104" s="19"/>
    </row>
    <row r="3105" spans="2:13" x14ac:dyDescent="0.35">
      <c r="B3105" s="14"/>
      <c r="C3105" s="25"/>
      <c r="D3105" s="16"/>
      <c r="J3105" s="17"/>
      <c r="K3105" s="119"/>
      <c r="L3105" s="18"/>
      <c r="M3105" s="19"/>
    </row>
    <row r="3106" spans="2:13" x14ac:dyDescent="0.35">
      <c r="B3106" s="14"/>
      <c r="C3106" s="25"/>
      <c r="D3106" s="16"/>
      <c r="J3106" s="17"/>
      <c r="K3106" s="119"/>
      <c r="L3106" s="18"/>
      <c r="M3106" s="19"/>
    </row>
    <row r="3107" spans="2:13" x14ac:dyDescent="0.35">
      <c r="B3107" s="14"/>
      <c r="C3107" s="25"/>
      <c r="D3107" s="16"/>
      <c r="J3107" s="17"/>
      <c r="K3107" s="119"/>
      <c r="L3107" s="18"/>
      <c r="M3107" s="19"/>
    </row>
    <row r="3108" spans="2:13" x14ac:dyDescent="0.35">
      <c r="B3108" s="14"/>
      <c r="C3108" s="25"/>
      <c r="D3108" s="16"/>
      <c r="J3108" s="17"/>
      <c r="K3108" s="119"/>
      <c r="L3108" s="18"/>
      <c r="M3108" s="19"/>
    </row>
    <row r="3109" spans="2:13" x14ac:dyDescent="0.35">
      <c r="B3109" s="14"/>
      <c r="C3109" s="25"/>
      <c r="D3109" s="16"/>
      <c r="J3109" s="17"/>
      <c r="K3109" s="119"/>
      <c r="L3109" s="18"/>
      <c r="M3109" s="19"/>
    </row>
    <row r="3110" spans="2:13" x14ac:dyDescent="0.35">
      <c r="B3110" s="14"/>
      <c r="C3110" s="25"/>
      <c r="D3110" s="16"/>
      <c r="J3110" s="17"/>
      <c r="K3110" s="119"/>
      <c r="L3110" s="18"/>
      <c r="M3110" s="19"/>
    </row>
    <row r="3111" spans="2:13" x14ac:dyDescent="0.35">
      <c r="B3111" s="14"/>
      <c r="C3111" s="25"/>
      <c r="D3111" s="16"/>
      <c r="J3111" s="17"/>
      <c r="K3111" s="119"/>
      <c r="L3111" s="18"/>
      <c r="M3111" s="19"/>
    </row>
    <row r="3112" spans="2:13" x14ac:dyDescent="0.35">
      <c r="B3112" s="14"/>
      <c r="C3112" s="25"/>
      <c r="D3112" s="16"/>
      <c r="J3112" s="17"/>
      <c r="K3112" s="119"/>
      <c r="L3112" s="18"/>
      <c r="M3112" s="19"/>
    </row>
    <row r="3113" spans="2:13" x14ac:dyDescent="0.35">
      <c r="B3113" s="14"/>
      <c r="C3113" s="25"/>
      <c r="D3113" s="16"/>
      <c r="J3113" s="17"/>
      <c r="K3113" s="119"/>
      <c r="L3113" s="18"/>
      <c r="M3113" s="19"/>
    </row>
    <row r="3114" spans="2:13" x14ac:dyDescent="0.35">
      <c r="B3114" s="14"/>
      <c r="C3114" s="25"/>
      <c r="D3114" s="16"/>
      <c r="J3114" s="17"/>
      <c r="K3114" s="119"/>
      <c r="L3114" s="18"/>
      <c r="M3114" s="19"/>
    </row>
    <row r="3115" spans="2:13" x14ac:dyDescent="0.35">
      <c r="B3115" s="14"/>
      <c r="C3115" s="25"/>
      <c r="D3115" s="16"/>
      <c r="J3115" s="17"/>
      <c r="K3115" s="119"/>
      <c r="L3115" s="18"/>
      <c r="M3115" s="19"/>
    </row>
    <row r="3116" spans="2:13" x14ac:dyDescent="0.35">
      <c r="B3116" s="14"/>
      <c r="C3116" s="25"/>
      <c r="D3116" s="16"/>
      <c r="J3116" s="17"/>
      <c r="K3116" s="119"/>
      <c r="L3116" s="18"/>
      <c r="M3116" s="19"/>
    </row>
    <row r="3117" spans="2:13" x14ac:dyDescent="0.35">
      <c r="B3117" s="14"/>
      <c r="C3117" s="25"/>
      <c r="D3117" s="16"/>
      <c r="J3117" s="17"/>
      <c r="K3117" s="119"/>
      <c r="L3117" s="18"/>
      <c r="M3117" s="19"/>
    </row>
    <row r="3118" spans="2:13" x14ac:dyDescent="0.35">
      <c r="B3118" s="14"/>
      <c r="C3118" s="25"/>
      <c r="D3118" s="16"/>
      <c r="J3118" s="17"/>
      <c r="K3118" s="119"/>
      <c r="L3118" s="18"/>
      <c r="M3118" s="19"/>
    </row>
    <row r="3119" spans="2:13" x14ac:dyDescent="0.35">
      <c r="B3119" s="14"/>
      <c r="C3119" s="25"/>
      <c r="D3119" s="16"/>
      <c r="J3119" s="17">
        <f t="shared" si="26"/>
        <v>0</v>
      </c>
      <c r="K3119" s="17"/>
      <c r="L3119" s="18"/>
      <c r="M3119" s="19"/>
    </row>
    <row r="3120" spans="2:13" x14ac:dyDescent="0.35">
      <c r="B3120" s="14"/>
      <c r="C3120" s="25"/>
      <c r="D3120" s="16"/>
      <c r="J3120" s="17"/>
      <c r="K3120" s="119"/>
      <c r="L3120" s="18"/>
      <c r="M3120" s="19"/>
    </row>
    <row r="3121" spans="2:14" ht="18.5" thickBot="1" x14ac:dyDescent="0.45">
      <c r="B3121" s="30"/>
      <c r="C3121" s="121" t="s">
        <v>682</v>
      </c>
      <c r="D3121" s="32"/>
      <c r="E3121" s="33"/>
      <c r="F3121" s="33"/>
      <c r="G3121" s="33"/>
      <c r="H3121" s="33"/>
      <c r="I3121" s="33"/>
      <c r="J3121" s="34"/>
      <c r="K3121" s="35"/>
      <c r="L3121" s="36" t="s">
        <v>34</v>
      </c>
      <c r="M3121" s="37">
        <f>SUM(M3057:M3080)</f>
        <v>0</v>
      </c>
    </row>
    <row r="3122" spans="2:14" ht="18.5" thickTop="1" x14ac:dyDescent="0.4">
      <c r="B3122" s="41"/>
      <c r="C3122" s="95"/>
      <c r="D3122" s="43"/>
      <c r="E3122" s="44"/>
      <c r="F3122" s="44"/>
      <c r="G3122" s="44"/>
      <c r="H3122" s="44"/>
      <c r="I3122" s="44"/>
      <c r="J3122" s="45" t="s">
        <v>35</v>
      </c>
      <c r="K3122" s="35"/>
      <c r="L3122" s="46"/>
      <c r="M3122" s="47"/>
    </row>
    <row r="3123" spans="2:14" x14ac:dyDescent="0.35">
      <c r="B3123" s="49"/>
      <c r="C3123" s="50" t="s">
        <v>1043</v>
      </c>
      <c r="D3123" s="51"/>
      <c r="E3123" s="40"/>
      <c r="F3123" s="40"/>
      <c r="G3123" s="40"/>
      <c r="H3123" s="40"/>
      <c r="I3123" s="40"/>
      <c r="J3123" s="52"/>
      <c r="K3123" s="50"/>
      <c r="L3123" s="53"/>
      <c r="M3123" s="53"/>
      <c r="N3123" s="176"/>
    </row>
    <row r="3124" spans="2:14" x14ac:dyDescent="0.35">
      <c r="B3124" s="54"/>
      <c r="C3124" s="50" t="s">
        <v>1071</v>
      </c>
      <c r="D3124" s="55"/>
      <c r="E3124" s="39"/>
      <c r="F3124" s="39"/>
      <c r="G3124" s="39"/>
      <c r="H3124" s="39"/>
      <c r="I3124" s="39"/>
      <c r="J3124" s="56"/>
      <c r="K3124" s="50"/>
      <c r="L3124" s="53"/>
      <c r="M3124" s="57"/>
      <c r="N3124" s="176"/>
    </row>
    <row r="3125" spans="2:14" ht="20" customHeight="1" x14ac:dyDescent="0.4">
      <c r="B3125" s="54"/>
      <c r="C3125" s="50" t="s">
        <v>865</v>
      </c>
      <c r="D3125" s="55"/>
      <c r="E3125" s="39"/>
      <c r="F3125" s="39"/>
      <c r="G3125" s="39"/>
      <c r="H3125" s="39"/>
      <c r="I3125" s="39"/>
      <c r="J3125" s="52"/>
      <c r="K3125" s="58"/>
      <c r="L3125" s="59"/>
      <c r="M3125" s="57"/>
      <c r="N3125" s="175"/>
    </row>
    <row r="3126" spans="2:14" x14ac:dyDescent="0.35">
      <c r="B3126" s="54"/>
      <c r="C3126" s="50" t="s">
        <v>1103</v>
      </c>
      <c r="D3126" s="55"/>
      <c r="E3126" s="39"/>
      <c r="F3126" s="39"/>
      <c r="G3126" s="39"/>
      <c r="H3126" s="39"/>
      <c r="I3126" s="39"/>
      <c r="J3126" s="60" t="s">
        <v>39</v>
      </c>
      <c r="K3126" s="50"/>
      <c r="L3126" s="53"/>
      <c r="M3126" s="57"/>
      <c r="N3126" s="48"/>
    </row>
    <row r="3127" spans="2:14" x14ac:dyDescent="0.35">
      <c r="B3127" s="54"/>
      <c r="C3127" s="61" t="s">
        <v>751</v>
      </c>
      <c r="D3127" s="55"/>
      <c r="E3127" s="39"/>
      <c r="F3127" s="39"/>
      <c r="G3127" s="39"/>
      <c r="H3127" s="39"/>
      <c r="I3127" s="39"/>
      <c r="J3127" s="56" t="s">
        <v>41</v>
      </c>
      <c r="K3127" s="50"/>
      <c r="L3127" s="53"/>
      <c r="M3127" s="57"/>
      <c r="N3127" s="48"/>
    </row>
    <row r="3128" spans="2:14" ht="18" x14ac:dyDescent="0.4">
      <c r="B3128" s="58"/>
      <c r="K3128" s="6" t="s">
        <v>0</v>
      </c>
      <c r="N3128" s="39"/>
    </row>
    <row r="3129" spans="2:14" ht="18" customHeight="1" x14ac:dyDescent="0.4">
      <c r="B3129" s="97" t="s">
        <v>880</v>
      </c>
      <c r="K3129" s="6" t="s">
        <v>1157</v>
      </c>
      <c r="N3129" s="48"/>
    </row>
    <row r="3130" spans="2:14" ht="18" customHeight="1" x14ac:dyDescent="0.4">
      <c r="K3130" s="6" t="str">
        <f>+K3053</f>
        <v>DLAMVUZO HIGH SCHOOL</v>
      </c>
      <c r="N3130" s="48"/>
    </row>
    <row r="3131" spans="2:14" ht="25.5" customHeight="1" x14ac:dyDescent="0.4">
      <c r="B3131" s="54"/>
      <c r="C3131" s="58"/>
      <c r="D3131" s="55"/>
      <c r="E3131" s="39"/>
      <c r="F3131" s="39"/>
      <c r="G3131" s="39"/>
      <c r="H3131" s="39"/>
      <c r="I3131" s="39"/>
      <c r="J3131" s="56"/>
      <c r="K3131" s="50"/>
      <c r="L3131" s="53"/>
      <c r="M3131" s="57"/>
      <c r="N3131" s="48"/>
    </row>
    <row r="3132" spans="2:14" ht="18" x14ac:dyDescent="0.35">
      <c r="B3132" s="54"/>
      <c r="C3132" s="97" t="s">
        <v>1072</v>
      </c>
      <c r="D3132" s="55"/>
      <c r="E3132" s="39"/>
      <c r="F3132" s="39"/>
      <c r="G3132" s="39"/>
      <c r="H3132" s="39"/>
      <c r="I3132" s="39"/>
      <c r="J3132" s="56"/>
      <c r="K3132" s="50"/>
      <c r="L3132" s="53"/>
      <c r="M3132" s="57"/>
      <c r="N3132" s="5"/>
    </row>
    <row r="3133" spans="2:14" ht="18" x14ac:dyDescent="0.35">
      <c r="B3133" s="54"/>
      <c r="C3133" s="97"/>
      <c r="D3133" s="55"/>
      <c r="E3133" s="39"/>
      <c r="F3133" s="39"/>
      <c r="G3133" s="39"/>
      <c r="H3133" s="39"/>
      <c r="I3133" s="39"/>
      <c r="J3133" s="56"/>
      <c r="K3133" s="50"/>
      <c r="L3133" s="53"/>
      <c r="M3133" s="57"/>
      <c r="N3133" s="5"/>
    </row>
    <row r="3134" spans="2:14" x14ac:dyDescent="0.35">
      <c r="B3134" s="98"/>
      <c r="C3134" s="99"/>
      <c r="D3134" s="100"/>
      <c r="E3134" s="101"/>
      <c r="F3134" s="102" t="s">
        <v>34</v>
      </c>
      <c r="G3134" s="50"/>
      <c r="H3134" s="50"/>
      <c r="I3134" s="50"/>
      <c r="J3134" s="103"/>
      <c r="K3134" s="50"/>
      <c r="L3134" s="53"/>
      <c r="M3134" s="104"/>
      <c r="N3134" s="5"/>
    </row>
    <row r="3135" spans="2:14" x14ac:dyDescent="0.35">
      <c r="B3135" s="98"/>
      <c r="C3135" s="99" t="s">
        <v>1073</v>
      </c>
      <c r="D3135" s="100"/>
      <c r="E3135" s="101"/>
      <c r="F3135" s="102"/>
      <c r="G3135" s="50"/>
      <c r="H3135" s="50"/>
      <c r="I3135" s="50"/>
      <c r="J3135" s="103"/>
      <c r="K3135" s="50"/>
      <c r="L3135" s="53" t="s">
        <v>34</v>
      </c>
      <c r="M3135" s="104">
        <f>+M3044</f>
        <v>0</v>
      </c>
      <c r="N3135" s="48"/>
    </row>
    <row r="3136" spans="2:14" x14ac:dyDescent="0.35">
      <c r="B3136" s="98"/>
      <c r="C3136" s="99"/>
      <c r="D3136" s="100"/>
      <c r="E3136" s="101"/>
      <c r="F3136" s="102" t="s">
        <v>34</v>
      </c>
      <c r="G3136" s="50"/>
      <c r="H3136" s="50"/>
      <c r="I3136" s="50"/>
      <c r="J3136" s="103"/>
      <c r="K3136" s="50"/>
      <c r="L3136" s="53"/>
      <c r="M3136" s="104"/>
      <c r="N3136" s="48"/>
    </row>
    <row r="3137" spans="2:14" x14ac:dyDescent="0.35">
      <c r="B3137" s="98"/>
      <c r="C3137" s="99" t="s">
        <v>1074</v>
      </c>
      <c r="D3137" s="100"/>
      <c r="E3137" s="101"/>
      <c r="F3137" s="102"/>
      <c r="G3137" s="50"/>
      <c r="H3137" s="50"/>
      <c r="I3137" s="50"/>
      <c r="J3137" s="103"/>
      <c r="K3137" s="50"/>
      <c r="L3137" s="53" t="s">
        <v>34</v>
      </c>
      <c r="M3137" s="104">
        <f>+M3121</f>
        <v>0</v>
      </c>
      <c r="N3137" s="48"/>
    </row>
    <row r="3138" spans="2:14" x14ac:dyDescent="0.35">
      <c r="B3138" s="98"/>
      <c r="C3138" s="99"/>
      <c r="D3138" s="100"/>
      <c r="E3138" s="101"/>
      <c r="F3138" s="102"/>
      <c r="G3138" s="50"/>
      <c r="H3138" s="50"/>
      <c r="I3138" s="50"/>
      <c r="J3138" s="103"/>
      <c r="K3138" s="50"/>
      <c r="L3138" s="53"/>
      <c r="M3138" s="104"/>
      <c r="N3138" s="48"/>
    </row>
    <row r="3139" spans="2:14" x14ac:dyDescent="0.35">
      <c r="B3139" s="98"/>
      <c r="C3139" s="99"/>
      <c r="D3139" s="105"/>
      <c r="E3139" s="50"/>
      <c r="F3139" s="50"/>
      <c r="G3139" s="50"/>
      <c r="H3139" s="50"/>
      <c r="I3139" s="50"/>
      <c r="J3139" s="103"/>
      <c r="K3139" s="50"/>
      <c r="L3139" s="53"/>
      <c r="M3139" s="104"/>
      <c r="N3139" s="48"/>
    </row>
    <row r="3140" spans="2:14" x14ac:dyDescent="0.35">
      <c r="B3140" s="98"/>
      <c r="C3140" s="99"/>
      <c r="D3140" s="105"/>
      <c r="E3140" s="50"/>
      <c r="F3140" s="50"/>
      <c r="G3140" s="50"/>
      <c r="H3140" s="50"/>
      <c r="I3140" s="50"/>
      <c r="J3140" s="103"/>
      <c r="K3140" s="50"/>
      <c r="L3140" s="53"/>
      <c r="M3140" s="104"/>
      <c r="N3140" s="48"/>
    </row>
    <row r="3141" spans="2:14" x14ac:dyDescent="0.35">
      <c r="B3141" s="98"/>
      <c r="C3141" s="99"/>
      <c r="D3141" s="105"/>
      <c r="E3141" s="50"/>
      <c r="F3141" s="50"/>
      <c r="G3141" s="50"/>
      <c r="H3141" s="50"/>
      <c r="I3141" s="50"/>
      <c r="J3141" s="103"/>
      <c r="K3141" s="50"/>
      <c r="L3141" s="53"/>
      <c r="M3141" s="104"/>
      <c r="N3141" s="48"/>
    </row>
    <row r="3142" spans="2:14" x14ac:dyDescent="0.35">
      <c r="B3142" s="98"/>
      <c r="C3142" s="99"/>
      <c r="D3142" s="32"/>
      <c r="E3142" s="39"/>
      <c r="F3142" s="39"/>
      <c r="G3142" s="39"/>
      <c r="H3142" s="39"/>
      <c r="I3142" s="39"/>
      <c r="J3142" s="56"/>
      <c r="K3142" s="50"/>
      <c r="L3142" s="53"/>
      <c r="M3142" s="104"/>
      <c r="N3142" s="48"/>
    </row>
    <row r="3143" spans="2:14" x14ac:dyDescent="0.35">
      <c r="B3143" s="98"/>
      <c r="C3143" s="99"/>
      <c r="D3143" s="32"/>
      <c r="E3143" s="39"/>
      <c r="F3143" s="39"/>
      <c r="G3143" s="39"/>
      <c r="H3143" s="39"/>
      <c r="I3143" s="39"/>
      <c r="J3143" s="56"/>
      <c r="K3143" s="50"/>
      <c r="L3143" s="53"/>
      <c r="M3143" s="104"/>
      <c r="N3143" s="48"/>
    </row>
    <row r="3144" spans="2:14" x14ac:dyDescent="0.35">
      <c r="B3144" s="98"/>
      <c r="C3144" s="99"/>
      <c r="D3144" s="32"/>
      <c r="E3144" s="39"/>
      <c r="F3144" s="39"/>
      <c r="G3144" s="39"/>
      <c r="H3144" s="39"/>
      <c r="I3144" s="39"/>
      <c r="J3144" s="56"/>
      <c r="K3144" s="50"/>
      <c r="L3144" s="53"/>
      <c r="M3144" s="104"/>
      <c r="N3144" s="48"/>
    </row>
    <row r="3145" spans="2:14" x14ac:dyDescent="0.35">
      <c r="B3145" s="98"/>
      <c r="C3145" s="99"/>
      <c r="D3145" s="32"/>
      <c r="E3145" s="39"/>
      <c r="F3145" s="39"/>
      <c r="G3145" s="39"/>
      <c r="H3145" s="39"/>
      <c r="I3145" s="39"/>
      <c r="J3145" s="56"/>
      <c r="K3145" s="50"/>
      <c r="L3145" s="53"/>
      <c r="M3145" s="104"/>
      <c r="N3145" s="48"/>
    </row>
    <row r="3146" spans="2:14" x14ac:dyDescent="0.35">
      <c r="B3146" s="98"/>
      <c r="C3146" s="99"/>
      <c r="D3146" s="32"/>
      <c r="E3146" s="39"/>
      <c r="F3146" s="39"/>
      <c r="G3146" s="39"/>
      <c r="H3146" s="39"/>
      <c r="I3146" s="39"/>
      <c r="J3146" s="56"/>
      <c r="K3146" s="50"/>
      <c r="L3146" s="53"/>
      <c r="M3146" s="104"/>
      <c r="N3146" s="48"/>
    </row>
    <row r="3147" spans="2:14" x14ac:dyDescent="0.35">
      <c r="B3147" s="98"/>
      <c r="C3147" s="99"/>
      <c r="D3147" s="32"/>
      <c r="E3147" s="39"/>
      <c r="F3147" s="39"/>
      <c r="G3147" s="39"/>
      <c r="H3147" s="39"/>
      <c r="I3147" s="39"/>
      <c r="J3147" s="56"/>
      <c r="K3147" s="50"/>
      <c r="L3147" s="53"/>
      <c r="M3147" s="104"/>
      <c r="N3147" s="48"/>
    </row>
    <row r="3148" spans="2:14" x14ac:dyDescent="0.35">
      <c r="B3148" s="98"/>
      <c r="C3148" s="99"/>
      <c r="D3148" s="32"/>
      <c r="E3148" s="39"/>
      <c r="F3148" s="39"/>
      <c r="G3148" s="39"/>
      <c r="H3148" s="39"/>
      <c r="I3148" s="39"/>
      <c r="J3148" s="56"/>
      <c r="K3148" s="50"/>
      <c r="L3148" s="53"/>
      <c r="M3148" s="104"/>
      <c r="N3148" s="48"/>
    </row>
    <row r="3149" spans="2:14" x14ac:dyDescent="0.35">
      <c r="B3149" s="98"/>
      <c r="C3149" s="99"/>
      <c r="D3149" s="32"/>
      <c r="E3149" s="39"/>
      <c r="F3149" s="39"/>
      <c r="G3149" s="39"/>
      <c r="H3149" s="39"/>
      <c r="I3149" s="39"/>
      <c r="J3149" s="56"/>
      <c r="K3149" s="50"/>
      <c r="L3149" s="53"/>
      <c r="M3149" s="104"/>
      <c r="N3149" s="48"/>
    </row>
    <row r="3150" spans="2:14" x14ac:dyDescent="0.35">
      <c r="B3150" s="98"/>
      <c r="C3150" s="99"/>
      <c r="D3150" s="32"/>
      <c r="E3150" s="39"/>
      <c r="F3150" s="39"/>
      <c r="G3150" s="39"/>
      <c r="H3150" s="39"/>
      <c r="I3150" s="39"/>
      <c r="J3150" s="56"/>
      <c r="K3150" s="50"/>
      <c r="L3150" s="53"/>
      <c r="M3150" s="104"/>
      <c r="N3150" s="48"/>
    </row>
    <row r="3151" spans="2:14" x14ac:dyDescent="0.35">
      <c r="B3151" s="98"/>
      <c r="C3151" s="99"/>
      <c r="D3151" s="32"/>
      <c r="E3151" s="39"/>
      <c r="F3151" s="39"/>
      <c r="G3151" s="39"/>
      <c r="H3151" s="39"/>
      <c r="I3151" s="39"/>
      <c r="J3151" s="56"/>
      <c r="K3151" s="50"/>
      <c r="L3151" s="53"/>
      <c r="M3151" s="104"/>
      <c r="N3151" s="48"/>
    </row>
    <row r="3152" spans="2:14" x14ac:dyDescent="0.35">
      <c r="B3152" s="98"/>
      <c r="C3152" s="99"/>
      <c r="D3152" s="32"/>
      <c r="E3152" s="39"/>
      <c r="F3152" s="39"/>
      <c r="G3152" s="39"/>
      <c r="H3152" s="39"/>
      <c r="I3152" s="39"/>
      <c r="J3152" s="56"/>
      <c r="K3152" s="50"/>
      <c r="L3152" s="53"/>
      <c r="M3152" s="104"/>
      <c r="N3152" s="48"/>
    </row>
    <row r="3153" spans="2:14" x14ac:dyDescent="0.35">
      <c r="B3153" s="98"/>
      <c r="C3153" s="99"/>
      <c r="D3153" s="32"/>
      <c r="E3153" s="39"/>
      <c r="F3153" s="39"/>
      <c r="G3153" s="39"/>
      <c r="H3153" s="39"/>
      <c r="I3153" s="39"/>
      <c r="J3153" s="56"/>
      <c r="K3153" s="50"/>
      <c r="L3153" s="53"/>
      <c r="M3153" s="104"/>
      <c r="N3153" s="48"/>
    </row>
    <row r="3154" spans="2:14" x14ac:dyDescent="0.35">
      <c r="B3154" s="98"/>
      <c r="C3154" s="99"/>
      <c r="D3154" s="32"/>
      <c r="E3154" s="39"/>
      <c r="F3154" s="39"/>
      <c r="G3154" s="39"/>
      <c r="H3154" s="39"/>
      <c r="I3154" s="39"/>
      <c r="J3154" s="56"/>
      <c r="K3154" s="50"/>
      <c r="L3154" s="53"/>
      <c r="M3154" s="104"/>
      <c r="N3154" s="48"/>
    </row>
    <row r="3155" spans="2:14" x14ac:dyDescent="0.35">
      <c r="B3155" s="98"/>
      <c r="C3155" s="99"/>
      <c r="D3155" s="32"/>
      <c r="E3155" s="39"/>
      <c r="F3155" s="39"/>
      <c r="G3155" s="39"/>
      <c r="H3155" s="39"/>
      <c r="I3155" s="39"/>
      <c r="J3155" s="56"/>
      <c r="K3155" s="50"/>
      <c r="L3155" s="53"/>
      <c r="M3155" s="104"/>
      <c r="N3155" s="48"/>
    </row>
    <row r="3156" spans="2:14" x14ac:dyDescent="0.35">
      <c r="B3156" s="98"/>
      <c r="C3156" s="99"/>
      <c r="D3156" s="32"/>
      <c r="E3156" s="39"/>
      <c r="F3156" s="39"/>
      <c r="G3156" s="39"/>
      <c r="H3156" s="39"/>
      <c r="I3156" s="39"/>
      <c r="J3156" s="56"/>
      <c r="K3156" s="50"/>
      <c r="L3156" s="53"/>
      <c r="M3156" s="104"/>
      <c r="N3156" s="48"/>
    </row>
    <row r="3157" spans="2:14" x14ac:dyDescent="0.35">
      <c r="B3157" s="98"/>
      <c r="C3157" s="99"/>
      <c r="D3157" s="32"/>
      <c r="E3157" s="39"/>
      <c r="F3157" s="39"/>
      <c r="G3157" s="39"/>
      <c r="H3157" s="39"/>
      <c r="I3157" s="39"/>
      <c r="J3157" s="56"/>
      <c r="K3157" s="50"/>
      <c r="L3157" s="53"/>
      <c r="M3157" s="104"/>
      <c r="N3157" s="48"/>
    </row>
    <row r="3158" spans="2:14" x14ac:dyDescent="0.35">
      <c r="B3158" s="98"/>
      <c r="C3158" s="99"/>
      <c r="D3158" s="32"/>
      <c r="E3158" s="39"/>
      <c r="F3158" s="39"/>
      <c r="G3158" s="39"/>
      <c r="H3158" s="39"/>
      <c r="I3158" s="39"/>
      <c r="J3158" s="56"/>
      <c r="K3158" s="50"/>
      <c r="L3158" s="53"/>
      <c r="M3158" s="104"/>
      <c r="N3158" s="48"/>
    </row>
    <row r="3159" spans="2:14" x14ac:dyDescent="0.35">
      <c r="B3159" s="98"/>
      <c r="C3159" s="99"/>
      <c r="D3159" s="32"/>
      <c r="E3159" s="39"/>
      <c r="F3159" s="39"/>
      <c r="G3159" s="39"/>
      <c r="H3159" s="39"/>
      <c r="I3159" s="39"/>
      <c r="J3159" s="56"/>
      <c r="K3159" s="50"/>
      <c r="L3159" s="53"/>
      <c r="M3159" s="104"/>
      <c r="N3159" s="48"/>
    </row>
    <row r="3160" spans="2:14" x14ac:dyDescent="0.35">
      <c r="B3160" s="98"/>
      <c r="C3160" s="99"/>
      <c r="D3160" s="32"/>
      <c r="E3160" s="39"/>
      <c r="F3160" s="39"/>
      <c r="G3160" s="39"/>
      <c r="H3160" s="39"/>
      <c r="I3160" s="39"/>
      <c r="J3160" s="56"/>
      <c r="K3160" s="50"/>
      <c r="L3160" s="53"/>
      <c r="M3160" s="104"/>
      <c r="N3160" s="48"/>
    </row>
    <row r="3161" spans="2:14" x14ac:dyDescent="0.35">
      <c r="B3161" s="98"/>
      <c r="C3161" s="99"/>
      <c r="D3161" s="32"/>
      <c r="E3161" s="39"/>
      <c r="F3161" s="39"/>
      <c r="G3161" s="39"/>
      <c r="H3161" s="39"/>
      <c r="I3161" s="39"/>
      <c r="J3161" s="56"/>
      <c r="K3161" s="50"/>
      <c r="L3161" s="53"/>
      <c r="M3161" s="104"/>
      <c r="N3161" s="48"/>
    </row>
    <row r="3162" spans="2:14" x14ac:dyDescent="0.35">
      <c r="B3162" s="98"/>
      <c r="C3162" s="99"/>
      <c r="D3162" s="32"/>
      <c r="E3162" s="39"/>
      <c r="F3162" s="39"/>
      <c r="G3162" s="39"/>
      <c r="H3162" s="39"/>
      <c r="I3162" s="39"/>
      <c r="J3162" s="56"/>
      <c r="K3162" s="50"/>
      <c r="L3162" s="53"/>
      <c r="M3162" s="104"/>
      <c r="N3162" s="48"/>
    </row>
    <row r="3163" spans="2:14" x14ac:dyDescent="0.35">
      <c r="B3163" s="98"/>
      <c r="C3163" s="99"/>
      <c r="D3163" s="32"/>
      <c r="E3163" s="39"/>
      <c r="F3163" s="39"/>
      <c r="G3163" s="39"/>
      <c r="H3163" s="39"/>
      <c r="I3163" s="39"/>
      <c r="J3163" s="56"/>
      <c r="K3163" s="50"/>
      <c r="L3163" s="53"/>
      <c r="M3163" s="104"/>
      <c r="N3163" s="48"/>
    </row>
    <row r="3164" spans="2:14" x14ac:dyDescent="0.35">
      <c r="B3164" s="98"/>
      <c r="C3164" s="99"/>
      <c r="D3164" s="32"/>
      <c r="E3164" s="39"/>
      <c r="F3164" s="39"/>
      <c r="G3164" s="39"/>
      <c r="H3164" s="39"/>
      <c r="I3164" s="39"/>
      <c r="J3164" s="56"/>
      <c r="K3164" s="50"/>
      <c r="L3164" s="53"/>
      <c r="M3164" s="104"/>
      <c r="N3164" s="48"/>
    </row>
    <row r="3165" spans="2:14" x14ac:dyDescent="0.35">
      <c r="B3165" s="98"/>
      <c r="C3165" s="99"/>
      <c r="D3165" s="32"/>
      <c r="E3165" s="39"/>
      <c r="F3165" s="39"/>
      <c r="G3165" s="39"/>
      <c r="H3165" s="39"/>
      <c r="I3165" s="39"/>
      <c r="J3165" s="56"/>
      <c r="K3165" s="50"/>
      <c r="L3165" s="53"/>
      <c r="M3165" s="104"/>
      <c r="N3165" s="48"/>
    </row>
    <row r="3166" spans="2:14" x14ac:dyDescent="0.35">
      <c r="B3166" s="98"/>
      <c r="C3166" s="99"/>
      <c r="D3166" s="32"/>
      <c r="E3166" s="39"/>
      <c r="F3166" s="39"/>
      <c r="G3166" s="39"/>
      <c r="H3166" s="39"/>
      <c r="I3166" s="39"/>
      <c r="J3166" s="56"/>
      <c r="K3166" s="50"/>
      <c r="L3166" s="53"/>
      <c r="M3166" s="104"/>
      <c r="N3166" s="48"/>
    </row>
    <row r="3167" spans="2:14" x14ac:dyDescent="0.35">
      <c r="B3167" s="98"/>
      <c r="C3167" s="99"/>
      <c r="D3167" s="32"/>
      <c r="E3167" s="39"/>
      <c r="F3167" s="39"/>
      <c r="G3167" s="39"/>
      <c r="H3167" s="39"/>
      <c r="I3167" s="39"/>
      <c r="J3167" s="56"/>
      <c r="K3167" s="50"/>
      <c r="L3167" s="53"/>
      <c r="M3167" s="104"/>
      <c r="N3167" s="48"/>
    </row>
    <row r="3168" spans="2:14" x14ac:dyDescent="0.35">
      <c r="B3168" s="98"/>
      <c r="C3168" s="99"/>
      <c r="D3168" s="32"/>
      <c r="E3168" s="39"/>
      <c r="F3168" s="39"/>
      <c r="G3168" s="39"/>
      <c r="H3168" s="39"/>
      <c r="I3168" s="39"/>
      <c r="J3168" s="56"/>
      <c r="K3168" s="50"/>
      <c r="L3168" s="53"/>
      <c r="M3168" s="104"/>
      <c r="N3168" s="48"/>
    </row>
    <row r="3169" spans="2:14" x14ac:dyDescent="0.35">
      <c r="B3169" s="98"/>
      <c r="C3169" s="99"/>
      <c r="D3169" s="32"/>
      <c r="E3169" s="39"/>
      <c r="F3169" s="39"/>
      <c r="G3169" s="39"/>
      <c r="H3169" s="39"/>
      <c r="I3169" s="39"/>
      <c r="J3169" s="56"/>
      <c r="K3169" s="50"/>
      <c r="L3169" s="53"/>
      <c r="M3169" s="104"/>
      <c r="N3169" s="48"/>
    </row>
    <row r="3170" spans="2:14" x14ac:dyDescent="0.35">
      <c r="B3170" s="98"/>
      <c r="C3170" s="99"/>
      <c r="D3170" s="32"/>
      <c r="E3170" s="39"/>
      <c r="F3170" s="39"/>
      <c r="G3170" s="39"/>
      <c r="H3170" s="39"/>
      <c r="I3170" s="39"/>
      <c r="J3170" s="56"/>
      <c r="K3170" s="50"/>
      <c r="L3170" s="53"/>
      <c r="M3170" s="104"/>
      <c r="N3170" s="48"/>
    </row>
    <row r="3171" spans="2:14" x14ac:dyDescent="0.35">
      <c r="B3171" s="98"/>
      <c r="C3171" s="99"/>
      <c r="D3171" s="32"/>
      <c r="E3171" s="39"/>
      <c r="F3171" s="39"/>
      <c r="G3171" s="39"/>
      <c r="H3171" s="39"/>
      <c r="I3171" s="39"/>
      <c r="J3171" s="56"/>
      <c r="K3171" s="50"/>
      <c r="L3171" s="53"/>
      <c r="M3171" s="104"/>
      <c r="N3171" s="48"/>
    </row>
    <row r="3172" spans="2:14" x14ac:dyDescent="0.35">
      <c r="B3172" s="98"/>
      <c r="C3172" s="99"/>
      <c r="D3172" s="32"/>
      <c r="E3172" s="39"/>
      <c r="F3172" s="39"/>
      <c r="G3172" s="39"/>
      <c r="H3172" s="39"/>
      <c r="I3172" s="39"/>
      <c r="J3172" s="56"/>
      <c r="K3172" s="50"/>
      <c r="L3172" s="53"/>
      <c r="M3172" s="104"/>
      <c r="N3172" s="48"/>
    </row>
    <row r="3173" spans="2:14" x14ac:dyDescent="0.35">
      <c r="B3173" s="98"/>
      <c r="C3173" s="99"/>
      <c r="D3173" s="32"/>
      <c r="E3173" s="39"/>
      <c r="F3173" s="39"/>
      <c r="G3173" s="39"/>
      <c r="H3173" s="39"/>
      <c r="I3173" s="39"/>
      <c r="J3173" s="56"/>
      <c r="K3173" s="50"/>
      <c r="L3173" s="53"/>
      <c r="M3173" s="104"/>
      <c r="N3173" s="48"/>
    </row>
    <row r="3174" spans="2:14" x14ac:dyDescent="0.35">
      <c r="B3174" s="98"/>
      <c r="C3174" s="99"/>
      <c r="D3174" s="32"/>
      <c r="E3174" s="39"/>
      <c r="F3174" s="39"/>
      <c r="G3174" s="39"/>
      <c r="H3174" s="39"/>
      <c r="I3174" s="39"/>
      <c r="J3174" s="56"/>
      <c r="K3174" s="50"/>
      <c r="L3174" s="53"/>
      <c r="M3174" s="104"/>
      <c r="N3174" s="48"/>
    </row>
    <row r="3175" spans="2:14" x14ac:dyDescent="0.35">
      <c r="B3175" s="98"/>
      <c r="C3175" s="99"/>
      <c r="D3175" s="32"/>
      <c r="E3175" s="39"/>
      <c r="F3175" s="39"/>
      <c r="G3175" s="39"/>
      <c r="H3175" s="39"/>
      <c r="I3175" s="39"/>
      <c r="J3175" s="56"/>
      <c r="K3175" s="50"/>
      <c r="L3175" s="53"/>
      <c r="M3175" s="104"/>
      <c r="N3175" s="48"/>
    </row>
    <row r="3176" spans="2:14" x14ac:dyDescent="0.35">
      <c r="B3176" s="98"/>
      <c r="C3176" s="99"/>
      <c r="D3176" s="32"/>
      <c r="E3176" s="39"/>
      <c r="F3176" s="39"/>
      <c r="G3176" s="39"/>
      <c r="H3176" s="39"/>
      <c r="I3176" s="39"/>
      <c r="J3176" s="56"/>
      <c r="K3176" s="50"/>
      <c r="L3176" s="53"/>
      <c r="M3176" s="104"/>
      <c r="N3176" s="48"/>
    </row>
    <row r="3177" spans="2:14" x14ac:dyDescent="0.35">
      <c r="B3177" s="98"/>
      <c r="C3177" s="99"/>
      <c r="D3177" s="32"/>
      <c r="E3177" s="39"/>
      <c r="F3177" s="39"/>
      <c r="G3177" s="39"/>
      <c r="H3177" s="39"/>
      <c r="I3177" s="39"/>
      <c r="J3177" s="56"/>
      <c r="K3177" s="50"/>
      <c r="L3177" s="53"/>
      <c r="M3177" s="104"/>
      <c r="N3177" s="48"/>
    </row>
    <row r="3178" spans="2:14" x14ac:dyDescent="0.35">
      <c r="B3178" s="98"/>
      <c r="C3178" s="99"/>
      <c r="D3178" s="32"/>
      <c r="E3178" s="39"/>
      <c r="F3178" s="39"/>
      <c r="G3178" s="39"/>
      <c r="H3178" s="39"/>
      <c r="I3178" s="39"/>
      <c r="J3178" s="56"/>
      <c r="K3178" s="50"/>
      <c r="L3178" s="53"/>
      <c r="M3178" s="104"/>
      <c r="N3178" s="48"/>
    </row>
    <row r="3179" spans="2:14" x14ac:dyDescent="0.35">
      <c r="B3179" s="98"/>
      <c r="C3179" s="99"/>
      <c r="D3179" s="32"/>
      <c r="E3179" s="39"/>
      <c r="F3179" s="39"/>
      <c r="G3179" s="39"/>
      <c r="H3179" s="39"/>
      <c r="I3179" s="39"/>
      <c r="J3179" s="56"/>
      <c r="K3179" s="50"/>
      <c r="L3179" s="53"/>
      <c r="M3179" s="104"/>
      <c r="N3179" s="48"/>
    </row>
    <row r="3180" spans="2:14" x14ac:dyDescent="0.35">
      <c r="B3180" s="98"/>
      <c r="C3180" s="99"/>
      <c r="D3180" s="32"/>
      <c r="E3180" s="39"/>
      <c r="F3180" s="39"/>
      <c r="G3180" s="39"/>
      <c r="H3180" s="39"/>
      <c r="I3180" s="39"/>
      <c r="J3180" s="56"/>
      <c r="K3180" s="50"/>
      <c r="L3180" s="53"/>
      <c r="M3180" s="104"/>
      <c r="N3180" s="48"/>
    </row>
    <row r="3181" spans="2:14" x14ac:dyDescent="0.35">
      <c r="B3181" s="98"/>
      <c r="C3181" s="99"/>
      <c r="D3181" s="32"/>
      <c r="E3181" s="39"/>
      <c r="F3181" s="39"/>
      <c r="G3181" s="39"/>
      <c r="H3181" s="39"/>
      <c r="I3181" s="39"/>
      <c r="J3181" s="56"/>
      <c r="K3181" s="50"/>
      <c r="L3181" s="53"/>
      <c r="M3181" s="104"/>
      <c r="N3181" s="48"/>
    </row>
    <row r="3182" spans="2:14" x14ac:dyDescent="0.35">
      <c r="B3182" s="98"/>
      <c r="C3182" s="99"/>
      <c r="D3182" s="32"/>
      <c r="E3182" s="39"/>
      <c r="F3182" s="39"/>
      <c r="G3182" s="39"/>
      <c r="H3182" s="39"/>
      <c r="I3182" s="39"/>
      <c r="J3182" s="56"/>
      <c r="K3182" s="50"/>
      <c r="L3182" s="53"/>
      <c r="M3182" s="104"/>
      <c r="N3182" s="48"/>
    </row>
    <row r="3183" spans="2:14" x14ac:dyDescent="0.35">
      <c r="B3183" s="98"/>
      <c r="C3183" s="99"/>
      <c r="D3183" s="32"/>
      <c r="E3183" s="39"/>
      <c r="F3183" s="39"/>
      <c r="G3183" s="39"/>
      <c r="H3183" s="39"/>
      <c r="I3183" s="39"/>
      <c r="J3183" s="56"/>
      <c r="K3183" s="50"/>
      <c r="L3183" s="53"/>
      <c r="M3183" s="104"/>
      <c r="N3183" s="48"/>
    </row>
    <row r="3184" spans="2:14" x14ac:dyDescent="0.35">
      <c r="B3184" s="98"/>
      <c r="C3184" s="99"/>
      <c r="D3184" s="32"/>
      <c r="E3184" s="39"/>
      <c r="F3184" s="39"/>
      <c r="G3184" s="39"/>
      <c r="H3184" s="39"/>
      <c r="I3184" s="39"/>
      <c r="J3184" s="56"/>
      <c r="K3184" s="50"/>
      <c r="L3184" s="53"/>
      <c r="M3184" s="104"/>
      <c r="N3184" s="48"/>
    </row>
    <row r="3185" spans="2:14" x14ac:dyDescent="0.35">
      <c r="B3185" s="98"/>
      <c r="C3185" s="99"/>
      <c r="D3185" s="32"/>
      <c r="E3185" s="39"/>
      <c r="F3185" s="39"/>
      <c r="G3185" s="39"/>
      <c r="H3185" s="39"/>
      <c r="I3185" s="39"/>
      <c r="J3185" s="56"/>
      <c r="K3185" s="50"/>
      <c r="L3185" s="53"/>
      <c r="M3185" s="104"/>
      <c r="N3185" s="48"/>
    </row>
    <row r="3186" spans="2:14" x14ac:dyDescent="0.35">
      <c r="B3186" s="98"/>
      <c r="C3186" s="99"/>
      <c r="D3186" s="32"/>
      <c r="E3186" s="39"/>
      <c r="F3186" s="39"/>
      <c r="G3186" s="39"/>
      <c r="H3186" s="39"/>
      <c r="I3186" s="39"/>
      <c r="J3186" s="56"/>
      <c r="K3186" s="50"/>
      <c r="L3186" s="53"/>
      <c r="M3186" s="104"/>
      <c r="N3186" s="48"/>
    </row>
    <row r="3187" spans="2:14" x14ac:dyDescent="0.35">
      <c r="B3187" s="98"/>
      <c r="C3187" s="99"/>
      <c r="D3187" s="32"/>
      <c r="E3187" s="39"/>
      <c r="F3187" s="39"/>
      <c r="G3187" s="39"/>
      <c r="H3187" s="39"/>
      <c r="I3187" s="39"/>
      <c r="J3187" s="56"/>
      <c r="K3187" s="50"/>
      <c r="L3187" s="53"/>
      <c r="M3187" s="104"/>
      <c r="N3187" s="48"/>
    </row>
    <row r="3188" spans="2:14" x14ac:dyDescent="0.35">
      <c r="B3188" s="98"/>
      <c r="C3188" s="99"/>
      <c r="D3188" s="32"/>
      <c r="E3188" s="39"/>
      <c r="F3188" s="39"/>
      <c r="G3188" s="39"/>
      <c r="H3188" s="39"/>
      <c r="I3188" s="39"/>
      <c r="J3188" s="56"/>
      <c r="K3188" s="50"/>
      <c r="L3188" s="53"/>
      <c r="M3188" s="104"/>
      <c r="N3188" s="48"/>
    </row>
    <row r="3189" spans="2:14" x14ac:dyDescent="0.35">
      <c r="B3189" s="98"/>
      <c r="C3189" s="99"/>
      <c r="D3189" s="32"/>
      <c r="E3189" s="39"/>
      <c r="F3189" s="39"/>
      <c r="G3189" s="39"/>
      <c r="H3189" s="39"/>
      <c r="I3189" s="39"/>
      <c r="J3189" s="56"/>
      <c r="K3189" s="50"/>
      <c r="L3189" s="53"/>
      <c r="M3189" s="104"/>
      <c r="N3189" s="48"/>
    </row>
    <row r="3190" spans="2:14" x14ac:dyDescent="0.35">
      <c r="B3190" s="98"/>
      <c r="C3190" s="99"/>
      <c r="D3190" s="32"/>
      <c r="E3190" s="39"/>
      <c r="F3190" s="39"/>
      <c r="G3190" s="39"/>
      <c r="H3190" s="39"/>
      <c r="I3190" s="39"/>
      <c r="J3190" s="56"/>
      <c r="K3190" s="50"/>
      <c r="L3190" s="53"/>
      <c r="M3190" s="104"/>
      <c r="N3190" s="48"/>
    </row>
    <row r="3191" spans="2:14" x14ac:dyDescent="0.35">
      <c r="B3191" s="98"/>
      <c r="C3191" s="99"/>
      <c r="D3191" s="32"/>
      <c r="E3191" s="39"/>
      <c r="F3191" s="39"/>
      <c r="G3191" s="39"/>
      <c r="H3191" s="39"/>
      <c r="I3191" s="39"/>
      <c r="J3191" s="56"/>
      <c r="K3191" s="50"/>
      <c r="L3191" s="53"/>
      <c r="M3191" s="104"/>
      <c r="N3191" s="48"/>
    </row>
    <row r="3192" spans="2:14" x14ac:dyDescent="0.35">
      <c r="B3192" s="98"/>
      <c r="C3192" s="99"/>
      <c r="D3192" s="32"/>
      <c r="E3192" s="39"/>
      <c r="F3192" s="39"/>
      <c r="G3192" s="39"/>
      <c r="H3192" s="39"/>
      <c r="I3192" s="39"/>
      <c r="J3192" s="56"/>
      <c r="K3192" s="50"/>
      <c r="L3192" s="53"/>
      <c r="M3192" s="104"/>
      <c r="N3192" s="48"/>
    </row>
    <row r="3193" spans="2:14" x14ac:dyDescent="0.35">
      <c r="B3193" s="98"/>
      <c r="C3193" s="99"/>
      <c r="D3193" s="32"/>
      <c r="E3193" s="39"/>
      <c r="F3193" s="39"/>
      <c r="G3193" s="39"/>
      <c r="H3193" s="39"/>
      <c r="I3193" s="39"/>
      <c r="J3193" s="56"/>
      <c r="K3193" s="50"/>
      <c r="L3193" s="53"/>
      <c r="M3193" s="104"/>
      <c r="N3193" s="48"/>
    </row>
    <row r="3194" spans="2:14" x14ac:dyDescent="0.35">
      <c r="B3194" s="98"/>
      <c r="C3194" s="99"/>
      <c r="D3194" s="32"/>
      <c r="E3194" s="39"/>
      <c r="F3194" s="39"/>
      <c r="G3194" s="39"/>
      <c r="H3194" s="39"/>
      <c r="I3194" s="39"/>
      <c r="J3194" s="56"/>
      <c r="K3194" s="50"/>
      <c r="L3194" s="53"/>
      <c r="M3194" s="104"/>
      <c r="N3194" s="48"/>
    </row>
    <row r="3195" spans="2:14" x14ac:dyDescent="0.35">
      <c r="B3195" s="98"/>
      <c r="C3195" s="99"/>
      <c r="D3195" s="32"/>
      <c r="E3195" s="39"/>
      <c r="F3195" s="39"/>
      <c r="G3195" s="39"/>
      <c r="H3195" s="39"/>
      <c r="I3195" s="39"/>
      <c r="J3195" s="56"/>
      <c r="K3195" s="50"/>
      <c r="L3195" s="53"/>
      <c r="M3195" s="104"/>
      <c r="N3195" s="48"/>
    </row>
    <row r="3196" spans="2:14" x14ac:dyDescent="0.35">
      <c r="B3196" s="98"/>
      <c r="C3196" s="99"/>
      <c r="D3196" s="32"/>
      <c r="E3196" s="39"/>
      <c r="F3196" s="39"/>
      <c r="G3196" s="39"/>
      <c r="H3196" s="39"/>
      <c r="I3196" s="39"/>
      <c r="J3196" s="56"/>
      <c r="K3196" s="50"/>
      <c r="L3196" s="53"/>
      <c r="M3196" s="104"/>
      <c r="N3196" s="48"/>
    </row>
    <row r="3197" spans="2:14" x14ac:dyDescent="0.35">
      <c r="B3197" s="98"/>
      <c r="C3197" s="99"/>
      <c r="D3197" s="32"/>
      <c r="E3197" s="39"/>
      <c r="F3197" s="39"/>
      <c r="G3197" s="39"/>
      <c r="H3197" s="39"/>
      <c r="I3197" s="39"/>
      <c r="J3197" s="56"/>
      <c r="K3197" s="50"/>
      <c r="L3197" s="53"/>
      <c r="M3197" s="104"/>
      <c r="N3197" s="48"/>
    </row>
    <row r="3198" spans="2:14" x14ac:dyDescent="0.35">
      <c r="B3198" s="98"/>
      <c r="C3198" s="99"/>
      <c r="D3198" s="32"/>
      <c r="E3198" s="39"/>
      <c r="F3198" s="39"/>
      <c r="G3198" s="39"/>
      <c r="H3198" s="39"/>
      <c r="I3198" s="39"/>
      <c r="J3198" s="56"/>
      <c r="K3198" s="50"/>
      <c r="L3198" s="53"/>
      <c r="M3198" s="104"/>
      <c r="N3198" s="48"/>
    </row>
    <row r="3199" spans="2:14" ht="18.5" thickBot="1" x14ac:dyDescent="0.45">
      <c r="B3199" s="98"/>
      <c r="C3199" s="106" t="s">
        <v>700</v>
      </c>
      <c r="D3199" s="32"/>
      <c r="E3199" s="39"/>
      <c r="F3199" s="39"/>
      <c r="G3199" s="39"/>
      <c r="H3199" s="39"/>
      <c r="I3199" s="39"/>
      <c r="J3199" s="56"/>
      <c r="K3199" s="50"/>
      <c r="L3199" s="59" t="s">
        <v>34</v>
      </c>
      <c r="M3199" s="107">
        <f>SUM(M3133:M3139)</f>
        <v>0</v>
      </c>
      <c r="N3199" s="48"/>
    </row>
    <row r="3200" spans="2:14" ht="18" thickTop="1" x14ac:dyDescent="0.35">
      <c r="B3200" s="98"/>
      <c r="C3200" s="99"/>
      <c r="D3200" s="32"/>
      <c r="E3200" s="39"/>
      <c r="F3200" s="39"/>
      <c r="G3200" s="39"/>
      <c r="H3200" s="39"/>
      <c r="I3200" s="39"/>
      <c r="J3200" s="56"/>
      <c r="K3200" s="50"/>
      <c r="L3200" s="53"/>
      <c r="M3200" s="104"/>
      <c r="N3200" s="48"/>
    </row>
    <row r="3201" spans="2:14" x14ac:dyDescent="0.35">
      <c r="B3201" s="109"/>
      <c r="C3201" s="25"/>
      <c r="D3201" s="16"/>
      <c r="E3201" s="110"/>
      <c r="J3201" s="17"/>
      <c r="K3201" s="20"/>
      <c r="M3201" s="111"/>
      <c r="N3201" s="48"/>
    </row>
    <row r="3202" spans="2:14" x14ac:dyDescent="0.35">
      <c r="B3202" s="109"/>
      <c r="C3202" s="25"/>
      <c r="D3202" s="16"/>
      <c r="E3202" s="110"/>
      <c r="J3202" s="17"/>
      <c r="K3202" s="20"/>
      <c r="M3202" s="111"/>
      <c r="N3202" s="48"/>
    </row>
    <row r="3203" spans="2:14" ht="40.5" customHeight="1" x14ac:dyDescent="0.35">
      <c r="C3203" s="50" t="s">
        <v>1043</v>
      </c>
      <c r="E3203" s="7"/>
      <c r="F3203" s="7"/>
      <c r="G3203" s="7"/>
      <c r="H3203" s="7"/>
      <c r="I3203" s="7"/>
      <c r="N3203" s="175"/>
    </row>
    <row r="3204" spans="2:14" x14ac:dyDescent="0.35">
      <c r="C3204" s="50" t="s">
        <v>834</v>
      </c>
      <c r="E3204" s="7"/>
      <c r="F3204" s="7"/>
      <c r="G3204" s="7"/>
      <c r="H3204" s="7"/>
      <c r="I3204" s="7"/>
      <c r="N3204" s="48"/>
    </row>
    <row r="3205" spans="2:14" x14ac:dyDescent="0.35">
      <c r="C3205" s="50" t="s">
        <v>865</v>
      </c>
      <c r="E3205" s="7"/>
      <c r="F3205" s="7"/>
      <c r="G3205" s="7"/>
      <c r="H3205" s="7"/>
      <c r="I3205" s="7"/>
      <c r="N3205" s="5"/>
    </row>
    <row r="3206" spans="2:14" ht="18" x14ac:dyDescent="0.4">
      <c r="B3206" s="112"/>
      <c r="C3206" s="50" t="s">
        <v>1103</v>
      </c>
      <c r="D3206" s="113"/>
      <c r="E3206" s="72"/>
      <c r="F3206" s="72"/>
      <c r="G3206" s="72"/>
      <c r="H3206" s="72"/>
      <c r="I3206" s="72"/>
      <c r="J3206" s="6"/>
      <c r="K3206" s="6"/>
      <c r="L3206" s="72"/>
      <c r="M3206" s="72"/>
      <c r="N3206" s="5"/>
    </row>
    <row r="3207" spans="2:14" ht="18" x14ac:dyDescent="0.4">
      <c r="B3207" s="112"/>
      <c r="C3207" s="114" t="s">
        <v>765</v>
      </c>
      <c r="D3207" s="113"/>
      <c r="E3207" s="72"/>
      <c r="F3207" s="72"/>
      <c r="G3207" s="72"/>
      <c r="H3207" s="72"/>
      <c r="I3207" s="72"/>
      <c r="J3207" s="6"/>
      <c r="K3207" s="6"/>
      <c r="L3207" s="72"/>
      <c r="M3207" s="72"/>
      <c r="N3207" s="5"/>
    </row>
    <row r="3208" spans="2:14" ht="18" x14ac:dyDescent="0.4">
      <c r="K3208" s="6" t="s">
        <v>0</v>
      </c>
      <c r="N3208" s="5"/>
    </row>
    <row r="3209" spans="2:14" ht="18" x14ac:dyDescent="0.4">
      <c r="K3209" s="6" t="s">
        <v>1157</v>
      </c>
      <c r="N3209" s="5"/>
    </row>
    <row r="3210" spans="2:14" ht="18" x14ac:dyDescent="0.4">
      <c r="K3210" s="6" t="str">
        <f>+K3130</f>
        <v>DLAMVUZO HIGH SCHOOL</v>
      </c>
      <c r="N3210" s="5"/>
    </row>
    <row r="3211" spans="2:14" ht="18" x14ac:dyDescent="0.4">
      <c r="B3211" s="8"/>
      <c r="C3211" s="9" t="s">
        <v>881</v>
      </c>
      <c r="D3211" s="10"/>
      <c r="E3211" s="11"/>
      <c r="F3211" s="11"/>
      <c r="G3211" s="11"/>
      <c r="H3211" s="11"/>
      <c r="I3211" s="11"/>
      <c r="J3211" s="12"/>
      <c r="K3211" s="12"/>
      <c r="L3211" s="11"/>
      <c r="M3211" s="11"/>
      <c r="N3211" s="5"/>
    </row>
    <row r="3212" spans="2:14" ht="18" customHeight="1" x14ac:dyDescent="0.4">
      <c r="B3212" s="8" t="s">
        <v>2</v>
      </c>
      <c r="C3212" s="7"/>
      <c r="D3212" s="10" t="s">
        <v>3</v>
      </c>
      <c r="E3212" s="11" t="s">
        <v>4</v>
      </c>
      <c r="F3212" s="11" t="s">
        <v>4</v>
      </c>
      <c r="G3212" s="11" t="s">
        <v>4</v>
      </c>
      <c r="H3212" s="11" t="s">
        <v>4</v>
      </c>
      <c r="I3212" s="11" t="s">
        <v>4</v>
      </c>
      <c r="J3212" s="12"/>
      <c r="K3212" s="8" t="s">
        <v>5</v>
      </c>
      <c r="L3212" s="13" t="s">
        <v>6</v>
      </c>
      <c r="M3212" s="13" t="s">
        <v>7</v>
      </c>
      <c r="N3212" s="5"/>
    </row>
    <row r="3213" spans="2:14" ht="18" customHeight="1" x14ac:dyDescent="0.4">
      <c r="B3213" s="14"/>
      <c r="C3213" s="24" t="s">
        <v>1075</v>
      </c>
      <c r="D3213" s="16"/>
      <c r="J3213" s="17"/>
      <c r="K3213" s="17"/>
      <c r="L3213" s="18"/>
      <c r="M3213" s="19"/>
      <c r="N3213" s="5"/>
    </row>
    <row r="3214" spans="2:14" ht="18" customHeight="1" x14ac:dyDescent="0.4">
      <c r="B3214" s="14"/>
      <c r="C3214" s="24"/>
      <c r="D3214" s="16"/>
      <c r="J3214" s="17"/>
      <c r="K3214" s="17"/>
      <c r="L3214" s="18"/>
      <c r="M3214" s="19"/>
      <c r="N3214" s="5"/>
    </row>
    <row r="3215" spans="2:14" ht="18" customHeight="1" x14ac:dyDescent="0.4">
      <c r="B3215" s="14"/>
      <c r="C3215" s="24" t="s">
        <v>1076</v>
      </c>
      <c r="D3215" s="16"/>
      <c r="J3215" s="17"/>
      <c r="K3215" s="17"/>
      <c r="L3215" s="18"/>
      <c r="M3215" s="19"/>
      <c r="N3215" s="5"/>
    </row>
    <row r="3216" spans="2:14" ht="25.5" customHeight="1" x14ac:dyDescent="0.4">
      <c r="B3216" s="14"/>
      <c r="C3216" s="24"/>
      <c r="D3216" s="16"/>
      <c r="J3216" s="17"/>
      <c r="K3216" s="17"/>
      <c r="L3216" s="18"/>
      <c r="M3216" s="19"/>
      <c r="N3216" s="5"/>
    </row>
    <row r="3217" spans="2:13" ht="18" x14ac:dyDescent="0.4">
      <c r="B3217" s="14"/>
      <c r="C3217" s="24" t="s">
        <v>882</v>
      </c>
      <c r="D3217" s="16"/>
      <c r="J3217" s="17"/>
      <c r="K3217" s="17"/>
      <c r="L3217" s="18"/>
      <c r="M3217" s="19"/>
    </row>
    <row r="3218" spans="2:13" x14ac:dyDescent="0.35">
      <c r="B3218" s="14"/>
      <c r="C3218" s="25"/>
      <c r="D3218" s="16"/>
      <c r="J3218" s="17"/>
      <c r="K3218" s="17"/>
      <c r="L3218" s="18"/>
      <c r="M3218" s="19"/>
    </row>
    <row r="3219" spans="2:13" ht="18" x14ac:dyDescent="0.4">
      <c r="B3219" s="14"/>
      <c r="C3219" s="24" t="s">
        <v>690</v>
      </c>
      <c r="D3219" s="16"/>
      <c r="E3219" s="4">
        <v>0</v>
      </c>
      <c r="J3219" s="17"/>
      <c r="K3219" s="17"/>
      <c r="L3219" s="18"/>
      <c r="M3219" s="19"/>
    </row>
    <row r="3220" spans="2:13" x14ac:dyDescent="0.35">
      <c r="B3220" s="14"/>
      <c r="C3220" s="25"/>
      <c r="D3220" s="16"/>
      <c r="J3220" s="17"/>
      <c r="K3220" s="17"/>
      <c r="L3220" s="18"/>
      <c r="M3220" s="19"/>
    </row>
    <row r="3221" spans="2:13" ht="36" x14ac:dyDescent="0.4">
      <c r="B3221" s="14"/>
      <c r="C3221" s="74" t="s">
        <v>691</v>
      </c>
      <c r="D3221" s="16"/>
      <c r="J3221" s="17"/>
      <c r="K3221" s="17"/>
      <c r="L3221" s="18"/>
      <c r="M3221" s="19"/>
    </row>
    <row r="3222" spans="2:13" x14ac:dyDescent="0.35">
      <c r="B3222" s="14"/>
      <c r="C3222" s="25"/>
      <c r="D3222" s="16"/>
      <c r="J3222" s="17"/>
      <c r="K3222" s="17"/>
      <c r="L3222" s="18"/>
      <c r="M3222" s="19"/>
    </row>
    <row r="3223" spans="2:13" x14ac:dyDescent="0.35">
      <c r="B3223" s="14"/>
      <c r="C3223" s="25"/>
      <c r="D3223" s="16"/>
      <c r="J3223" s="17"/>
      <c r="K3223" s="17"/>
      <c r="L3223" s="18"/>
      <c r="M3223" s="19"/>
    </row>
    <row r="3224" spans="2:13" ht="36" x14ac:dyDescent="0.4">
      <c r="B3224" s="14"/>
      <c r="C3224" s="24" t="s">
        <v>883</v>
      </c>
      <c r="D3224" s="16"/>
      <c r="J3224" s="17"/>
      <c r="K3224" s="17"/>
      <c r="L3224" s="18"/>
      <c r="M3224" s="19"/>
    </row>
    <row r="3225" spans="2:13" ht="18" x14ac:dyDescent="0.4">
      <c r="B3225" s="14"/>
      <c r="C3225" s="24"/>
      <c r="D3225" s="16"/>
      <c r="J3225" s="17"/>
      <c r="K3225" s="17"/>
      <c r="L3225" s="18"/>
      <c r="M3225" s="19"/>
    </row>
    <row r="3226" spans="2:13" ht="18" x14ac:dyDescent="0.4">
      <c r="B3226" s="14"/>
      <c r="C3226" s="24" t="s">
        <v>1010</v>
      </c>
      <c r="D3226" s="16"/>
      <c r="J3226" s="17"/>
      <c r="K3226" s="17"/>
      <c r="L3226" s="18"/>
      <c r="M3226" s="19"/>
    </row>
    <row r="3227" spans="2:13" ht="36" x14ac:dyDescent="0.4">
      <c r="B3227" s="14"/>
      <c r="C3227" s="24" t="s">
        <v>883</v>
      </c>
      <c r="D3227" s="16"/>
      <c r="J3227" s="17"/>
      <c r="K3227" s="17"/>
      <c r="L3227" s="18"/>
      <c r="M3227" s="19"/>
    </row>
    <row r="3228" spans="2:13" ht="52.5" x14ac:dyDescent="0.35">
      <c r="B3228" s="14">
        <v>1</v>
      </c>
      <c r="C3228" s="25" t="s">
        <v>1011</v>
      </c>
      <c r="D3228" s="16" t="s">
        <v>884</v>
      </c>
      <c r="E3228" s="4">
        <v>1</v>
      </c>
      <c r="F3228" s="4">
        <v>5000</v>
      </c>
      <c r="J3228" s="17"/>
      <c r="K3228" s="17">
        <v>1</v>
      </c>
      <c r="L3228" s="18"/>
      <c r="M3228" s="19">
        <f>+L3228*K3228</f>
        <v>0</v>
      </c>
    </row>
    <row r="3229" spans="2:13" x14ac:dyDescent="0.35">
      <c r="B3229" s="14"/>
      <c r="C3229" s="25"/>
      <c r="D3229" s="16"/>
      <c r="J3229" s="17"/>
      <c r="K3229" s="17"/>
      <c r="L3229" s="18"/>
      <c r="M3229" s="19"/>
    </row>
    <row r="3230" spans="2:13" ht="18" x14ac:dyDescent="0.4">
      <c r="B3230" s="14"/>
      <c r="C3230" s="24"/>
      <c r="D3230" s="16"/>
      <c r="J3230" s="17"/>
      <c r="K3230" s="17"/>
      <c r="L3230" s="18"/>
      <c r="M3230" s="19"/>
    </row>
    <row r="3231" spans="2:13" ht="36" x14ac:dyDescent="0.4">
      <c r="B3231" s="14"/>
      <c r="C3231" s="24" t="s">
        <v>1012</v>
      </c>
      <c r="D3231" s="16"/>
      <c r="J3231" s="17"/>
      <c r="K3231" s="17"/>
      <c r="L3231" s="18"/>
      <c r="M3231" s="19"/>
    </row>
    <row r="3232" spans="2:13" ht="126" x14ac:dyDescent="0.4">
      <c r="B3232" s="14"/>
      <c r="C3232" s="24" t="s">
        <v>1013</v>
      </c>
      <c r="D3232" s="16"/>
      <c r="J3232" s="17"/>
      <c r="K3232" s="17"/>
      <c r="L3232" s="18"/>
      <c r="M3232" s="19"/>
    </row>
    <row r="3233" spans="2:13" x14ac:dyDescent="0.35">
      <c r="B3233" s="14"/>
      <c r="C3233" s="25"/>
      <c r="D3233" s="16"/>
      <c r="J3233" s="17"/>
      <c r="K3233" s="17"/>
      <c r="L3233" s="18"/>
      <c r="M3233" s="19"/>
    </row>
    <row r="3234" spans="2:13" x14ac:dyDescent="0.35">
      <c r="B3234" s="14">
        <v>2</v>
      </c>
      <c r="C3234" s="25" t="s">
        <v>1014</v>
      </c>
      <c r="D3234" s="16" t="s">
        <v>693</v>
      </c>
      <c r="E3234" s="4">
        <v>1</v>
      </c>
      <c r="F3234" s="4">
        <v>20000</v>
      </c>
      <c r="J3234" s="17"/>
      <c r="K3234" s="17">
        <v>1</v>
      </c>
      <c r="L3234" s="18"/>
      <c r="M3234" s="19">
        <f>+L3234*K3234</f>
        <v>0</v>
      </c>
    </row>
    <row r="3235" spans="2:13" x14ac:dyDescent="0.35">
      <c r="B3235" s="14"/>
      <c r="C3235" s="25"/>
      <c r="D3235" s="16"/>
      <c r="J3235" s="17"/>
      <c r="K3235" s="17"/>
      <c r="L3235" s="18"/>
      <c r="M3235" s="19"/>
    </row>
    <row r="3236" spans="2:13" x14ac:dyDescent="0.35">
      <c r="B3236" s="64">
        <v>3</v>
      </c>
      <c r="C3236" s="25" t="s">
        <v>1015</v>
      </c>
      <c r="D3236" s="16" t="s">
        <v>693</v>
      </c>
      <c r="E3236" s="4">
        <v>1</v>
      </c>
      <c r="F3236" s="4">
        <v>15000</v>
      </c>
      <c r="J3236" s="17"/>
      <c r="K3236" s="17">
        <v>1</v>
      </c>
      <c r="L3236" s="18"/>
      <c r="M3236" s="19">
        <f>+L3236*K3236</f>
        <v>0</v>
      </c>
    </row>
    <row r="3237" spans="2:13" x14ac:dyDescent="0.35">
      <c r="B3237" s="14"/>
      <c r="C3237" s="25"/>
      <c r="D3237" s="16"/>
      <c r="J3237" s="17"/>
      <c r="K3237" s="17"/>
      <c r="L3237" s="18"/>
      <c r="M3237" s="19"/>
    </row>
    <row r="3238" spans="2:13" x14ac:dyDescent="0.35">
      <c r="B3238" s="14">
        <v>4</v>
      </c>
      <c r="C3238" s="25" t="s">
        <v>1107</v>
      </c>
      <c r="D3238" s="16" t="s">
        <v>693</v>
      </c>
      <c r="E3238" s="4">
        <v>1</v>
      </c>
      <c r="F3238" s="4">
        <v>10000</v>
      </c>
      <c r="J3238" s="17"/>
      <c r="K3238" s="17">
        <v>1</v>
      </c>
      <c r="L3238" s="18"/>
      <c r="M3238" s="19">
        <f t="shared" ref="M3238" si="27">+L3238*K3238</f>
        <v>0</v>
      </c>
    </row>
    <row r="3239" spans="2:13" x14ac:dyDescent="0.35">
      <c r="B3239" s="14"/>
      <c r="C3239" s="25"/>
      <c r="D3239" s="16"/>
      <c r="J3239" s="17"/>
      <c r="K3239" s="17"/>
      <c r="L3239" s="18"/>
      <c r="M3239" s="19"/>
    </row>
    <row r="3240" spans="2:13" x14ac:dyDescent="0.35">
      <c r="B3240" s="14">
        <v>5</v>
      </c>
      <c r="C3240" s="25" t="s">
        <v>1108</v>
      </c>
      <c r="D3240" s="16" t="s">
        <v>693</v>
      </c>
      <c r="E3240" s="4">
        <v>1</v>
      </c>
      <c r="F3240" s="4">
        <v>20000</v>
      </c>
      <c r="J3240" s="17"/>
      <c r="K3240" s="17">
        <v>1</v>
      </c>
      <c r="L3240" s="18"/>
      <c r="M3240" s="19">
        <f>+L3240*K3240</f>
        <v>0</v>
      </c>
    </row>
    <row r="3241" spans="2:13" x14ac:dyDescent="0.35">
      <c r="B3241" s="14"/>
      <c r="C3241" s="25"/>
      <c r="D3241" s="16"/>
      <c r="J3241" s="17"/>
      <c r="K3241" s="17"/>
      <c r="L3241" s="18"/>
      <c r="M3241" s="19"/>
    </row>
    <row r="3242" spans="2:13" x14ac:dyDescent="0.35">
      <c r="B3242" s="14">
        <v>6</v>
      </c>
      <c r="C3242" s="25" t="s">
        <v>1016</v>
      </c>
      <c r="D3242" s="16" t="s">
        <v>693</v>
      </c>
      <c r="E3242" s="4">
        <v>1</v>
      </c>
      <c r="F3242" s="4">
        <v>15000</v>
      </c>
      <c r="J3242" s="17"/>
      <c r="K3242" s="17">
        <v>1</v>
      </c>
      <c r="L3242" s="18"/>
      <c r="M3242" s="19">
        <f>+L3242*K3242</f>
        <v>0</v>
      </c>
    </row>
    <row r="3243" spans="2:13" x14ac:dyDescent="0.35">
      <c r="B3243" s="14"/>
      <c r="C3243" s="25"/>
      <c r="D3243" s="16"/>
      <c r="J3243" s="17"/>
      <c r="K3243" s="17"/>
      <c r="L3243" s="18"/>
      <c r="M3243" s="19"/>
    </row>
    <row r="3244" spans="2:13" x14ac:dyDescent="0.35">
      <c r="B3244" s="14">
        <v>7</v>
      </c>
      <c r="C3244" s="25" t="s">
        <v>1109</v>
      </c>
      <c r="D3244" s="16" t="s">
        <v>693</v>
      </c>
      <c r="E3244" s="4">
        <v>1</v>
      </c>
      <c r="F3244" s="4">
        <v>10000</v>
      </c>
      <c r="J3244" s="17"/>
      <c r="K3244" s="17">
        <v>1</v>
      </c>
      <c r="L3244" s="18"/>
      <c r="M3244" s="19">
        <f t="shared" ref="M3244:M3246" si="28">+L3244*K3244</f>
        <v>0</v>
      </c>
    </row>
    <row r="3245" spans="2:13" x14ac:dyDescent="0.35">
      <c r="B3245" s="14"/>
      <c r="C3245" s="25"/>
      <c r="D3245" s="16"/>
      <c r="J3245" s="17"/>
      <c r="K3245" s="17"/>
      <c r="L3245" s="18"/>
      <c r="M3245" s="19"/>
    </row>
    <row r="3246" spans="2:13" x14ac:dyDescent="0.35">
      <c r="B3246" s="14">
        <v>8</v>
      </c>
      <c r="C3246" s="25" t="s">
        <v>1110</v>
      </c>
      <c r="D3246" s="16" t="s">
        <v>693</v>
      </c>
      <c r="E3246" s="4">
        <v>1</v>
      </c>
      <c r="F3246" s="4">
        <v>10000</v>
      </c>
      <c r="J3246" s="17"/>
      <c r="K3246" s="17">
        <v>1</v>
      </c>
      <c r="L3246" s="18"/>
      <c r="M3246" s="19">
        <f t="shared" si="28"/>
        <v>0</v>
      </c>
    </row>
    <row r="3247" spans="2:13" x14ac:dyDescent="0.35">
      <c r="B3247" s="14"/>
      <c r="C3247" s="25"/>
      <c r="D3247" s="16"/>
      <c r="J3247" s="17"/>
      <c r="K3247" s="17"/>
      <c r="L3247" s="18"/>
      <c r="M3247" s="19"/>
    </row>
    <row r="3248" spans="2:13" ht="18" x14ac:dyDescent="0.4">
      <c r="B3248" s="14"/>
      <c r="C3248" s="24" t="s">
        <v>888</v>
      </c>
      <c r="D3248" s="16"/>
      <c r="J3248" s="17"/>
      <c r="K3248" s="17"/>
      <c r="L3248" s="18"/>
      <c r="M3248" s="19"/>
    </row>
    <row r="3249" spans="2:14" ht="105" x14ac:dyDescent="0.35">
      <c r="B3249" s="14"/>
      <c r="C3249" s="25" t="s">
        <v>1017</v>
      </c>
      <c r="D3249" s="16"/>
      <c r="J3249" s="17"/>
      <c r="K3249" s="17"/>
      <c r="L3249" s="18"/>
      <c r="M3249" s="19"/>
    </row>
    <row r="3250" spans="2:14" x14ac:dyDescent="0.35">
      <c r="B3250" s="14"/>
      <c r="C3250" s="25"/>
      <c r="D3250" s="16"/>
      <c r="J3250" s="17"/>
      <c r="K3250" s="17"/>
      <c r="L3250" s="18"/>
      <c r="M3250" s="19"/>
    </row>
    <row r="3251" spans="2:14" x14ac:dyDescent="0.35">
      <c r="B3251" s="14"/>
      <c r="C3251" s="25"/>
      <c r="D3251" s="16"/>
      <c r="J3251" s="17"/>
      <c r="K3251" s="17"/>
      <c r="L3251" s="18"/>
      <c r="M3251" s="19"/>
    </row>
    <row r="3252" spans="2:14" x14ac:dyDescent="0.35">
      <c r="B3252" s="14">
        <v>9</v>
      </c>
      <c r="C3252" s="25" t="s">
        <v>1018</v>
      </c>
      <c r="D3252" s="16" t="s">
        <v>693</v>
      </c>
      <c r="E3252" s="4">
        <v>2</v>
      </c>
      <c r="F3252" s="4">
        <v>160</v>
      </c>
      <c r="G3252" s="4">
        <f>E3252*F3252</f>
        <v>320</v>
      </c>
      <c r="J3252" s="17"/>
      <c r="K3252" s="17">
        <v>2</v>
      </c>
      <c r="L3252" s="18"/>
      <c r="M3252" s="19">
        <f>+L3252*K3252</f>
        <v>0</v>
      </c>
    </row>
    <row r="3253" spans="2:14" x14ac:dyDescent="0.35">
      <c r="B3253" s="14"/>
      <c r="C3253" s="25"/>
      <c r="D3253" s="16"/>
      <c r="J3253" s="17"/>
      <c r="K3253" s="17"/>
      <c r="L3253" s="18"/>
      <c r="M3253" s="19"/>
    </row>
    <row r="3254" spans="2:14" x14ac:dyDescent="0.35">
      <c r="B3254" s="64">
        <v>10</v>
      </c>
      <c r="C3254" s="25" t="s">
        <v>1111</v>
      </c>
      <c r="D3254" s="16" t="s">
        <v>693</v>
      </c>
      <c r="E3254" s="4">
        <v>20</v>
      </c>
      <c r="F3254" s="4">
        <v>200</v>
      </c>
      <c r="G3254" s="4">
        <f>E3254*F3254</f>
        <v>4000</v>
      </c>
      <c r="J3254" s="17"/>
      <c r="K3254" s="17">
        <v>20</v>
      </c>
      <c r="L3254" s="18"/>
      <c r="M3254" s="19">
        <f>+L3254*K3254</f>
        <v>0</v>
      </c>
    </row>
    <row r="3255" spans="2:14" x14ac:dyDescent="0.35">
      <c r="B3255" s="14"/>
      <c r="C3255" s="25"/>
      <c r="D3255" s="16"/>
      <c r="J3255" s="17"/>
      <c r="K3255" s="17"/>
      <c r="L3255" s="18"/>
      <c r="M3255" s="19"/>
    </row>
    <row r="3256" spans="2:14" x14ac:dyDescent="0.35">
      <c r="B3256" s="14">
        <v>11</v>
      </c>
      <c r="C3256" s="25" t="s">
        <v>1112</v>
      </c>
      <c r="D3256" s="16" t="s">
        <v>693</v>
      </c>
      <c r="E3256" s="4">
        <v>2</v>
      </c>
      <c r="F3256" s="4">
        <v>250</v>
      </c>
      <c r="G3256" s="4">
        <f>E3256*F3256</f>
        <v>500</v>
      </c>
      <c r="J3256" s="17"/>
      <c r="K3256" s="17">
        <v>2</v>
      </c>
      <c r="L3256" s="18"/>
      <c r="M3256" s="19">
        <f t="shared" ref="M3256" si="29">+L3256*K3256</f>
        <v>0</v>
      </c>
    </row>
    <row r="3257" spans="2:14" x14ac:dyDescent="0.35">
      <c r="B3257" s="14"/>
      <c r="C3257" s="25"/>
      <c r="D3257" s="16"/>
      <c r="J3257" s="17"/>
      <c r="K3257" s="17"/>
      <c r="L3257" s="18"/>
      <c r="M3257" s="19"/>
    </row>
    <row r="3258" spans="2:14" x14ac:dyDescent="0.35">
      <c r="B3258" s="14"/>
      <c r="C3258" s="25"/>
      <c r="D3258" s="16"/>
      <c r="J3258" s="17"/>
      <c r="K3258" s="17"/>
      <c r="L3258" s="18"/>
      <c r="M3258" s="19"/>
    </row>
    <row r="3259" spans="2:14" x14ac:dyDescent="0.35">
      <c r="B3259" s="14"/>
      <c r="C3259" s="25"/>
      <c r="D3259" s="16"/>
      <c r="J3259" s="17"/>
      <c r="K3259" s="17"/>
      <c r="L3259" s="18"/>
      <c r="M3259" s="19"/>
    </row>
    <row r="3260" spans="2:14" x14ac:dyDescent="0.35">
      <c r="B3260" s="14"/>
      <c r="C3260" s="25"/>
      <c r="D3260" s="16"/>
      <c r="J3260" s="17"/>
      <c r="K3260" s="17"/>
      <c r="L3260" s="18"/>
      <c r="M3260" s="19"/>
    </row>
    <row r="3261" spans="2:14" x14ac:dyDescent="0.35">
      <c r="B3261" s="14"/>
      <c r="C3261" s="25"/>
      <c r="D3261" s="16"/>
      <c r="J3261" s="17"/>
      <c r="K3261" s="119"/>
      <c r="L3261" s="18"/>
      <c r="M3261" s="19"/>
    </row>
    <row r="3262" spans="2:14" ht="18.5" thickBot="1" x14ac:dyDescent="0.45">
      <c r="B3262" s="30"/>
      <c r="C3262" s="121" t="s">
        <v>682</v>
      </c>
      <c r="D3262" s="32"/>
      <c r="E3262" s="33"/>
      <c r="F3262" s="33"/>
      <c r="G3262" s="33"/>
      <c r="H3262" s="33"/>
      <c r="I3262" s="33"/>
      <c r="J3262" s="34"/>
      <c r="K3262" s="35"/>
      <c r="L3262" s="36" t="s">
        <v>34</v>
      </c>
      <c r="M3262" s="37">
        <f>SUM(M3217:M3261)</f>
        <v>0</v>
      </c>
    </row>
    <row r="3263" spans="2:14" ht="18.5" thickTop="1" x14ac:dyDescent="0.4">
      <c r="B3263" s="41"/>
      <c r="C3263" s="95"/>
      <c r="D3263" s="43"/>
      <c r="E3263" s="44"/>
      <c r="F3263" s="44"/>
      <c r="G3263" s="44"/>
      <c r="H3263" s="44"/>
      <c r="I3263" s="44"/>
      <c r="J3263" s="45" t="s">
        <v>35</v>
      </c>
      <c r="K3263" s="35"/>
      <c r="L3263" s="46"/>
      <c r="M3263" s="47"/>
    </row>
    <row r="3264" spans="2:14" x14ac:dyDescent="0.35">
      <c r="B3264" s="49"/>
      <c r="C3264" s="50" t="s">
        <v>728</v>
      </c>
      <c r="D3264" s="51"/>
      <c r="E3264" s="40"/>
      <c r="F3264" s="40"/>
      <c r="G3264" s="40"/>
      <c r="H3264" s="40"/>
      <c r="I3264" s="40"/>
      <c r="J3264" s="52"/>
      <c r="K3264" s="50"/>
      <c r="L3264" s="53"/>
      <c r="M3264" s="53"/>
      <c r="N3264" s="176"/>
    </row>
    <row r="3265" spans="2:14" x14ac:dyDescent="0.35">
      <c r="B3265" s="54"/>
      <c r="C3265" s="50" t="s">
        <v>886</v>
      </c>
      <c r="D3265" s="55"/>
      <c r="E3265" s="39"/>
      <c r="F3265" s="39"/>
      <c r="G3265" s="39"/>
      <c r="H3265" s="39"/>
      <c r="I3265" s="39"/>
      <c r="J3265" s="56"/>
      <c r="K3265" s="50"/>
      <c r="L3265" s="53"/>
      <c r="M3265" s="57"/>
      <c r="N3265" s="176"/>
    </row>
    <row r="3266" spans="2:14" ht="20" customHeight="1" x14ac:dyDescent="0.4">
      <c r="B3266" s="54"/>
      <c r="C3266" s="50" t="s">
        <v>887</v>
      </c>
      <c r="D3266" s="55"/>
      <c r="E3266" s="39"/>
      <c r="F3266" s="39"/>
      <c r="G3266" s="39"/>
      <c r="H3266" s="39"/>
      <c r="I3266" s="39"/>
      <c r="J3266" s="52"/>
      <c r="K3266" s="58"/>
      <c r="L3266" s="59"/>
      <c r="M3266" s="57"/>
      <c r="N3266" s="175"/>
    </row>
    <row r="3267" spans="2:14" x14ac:dyDescent="0.35">
      <c r="B3267" s="54"/>
      <c r="C3267" s="50" t="s">
        <v>1103</v>
      </c>
      <c r="D3267" s="55"/>
      <c r="E3267" s="39"/>
      <c r="F3267" s="39"/>
      <c r="G3267" s="39"/>
      <c r="H3267" s="39"/>
      <c r="I3267" s="39"/>
      <c r="J3267" s="60" t="s">
        <v>39</v>
      </c>
      <c r="K3267" s="50"/>
      <c r="L3267" s="53"/>
      <c r="M3267" s="57"/>
      <c r="N3267" s="48"/>
    </row>
    <row r="3268" spans="2:14" x14ac:dyDescent="0.35">
      <c r="B3268" s="54"/>
      <c r="C3268" s="61" t="s">
        <v>772</v>
      </c>
      <c r="D3268" s="55"/>
      <c r="E3268" s="39"/>
      <c r="F3268" s="39"/>
      <c r="G3268" s="39"/>
      <c r="H3268" s="39"/>
      <c r="I3268" s="39"/>
      <c r="J3268" s="56" t="s">
        <v>41</v>
      </c>
      <c r="K3268" s="50"/>
      <c r="L3268" s="53"/>
      <c r="M3268" s="57"/>
      <c r="N3268" s="48"/>
    </row>
    <row r="3269" spans="2:14" ht="18" x14ac:dyDescent="0.4">
      <c r="K3269" s="6" t="s">
        <v>0</v>
      </c>
      <c r="N3269" s="39"/>
    </row>
    <row r="3270" spans="2:14" ht="18" customHeight="1" x14ac:dyDescent="0.4">
      <c r="K3270" s="6" t="s">
        <v>1157</v>
      </c>
      <c r="N3270" s="48"/>
    </row>
    <row r="3271" spans="2:14" ht="18" customHeight="1" x14ac:dyDescent="0.4">
      <c r="K3271" s="6" t="str">
        <f>+K3210</f>
        <v>DLAMVUZO HIGH SCHOOL</v>
      </c>
      <c r="N3271" s="48"/>
    </row>
    <row r="3272" spans="2:14" ht="18" customHeight="1" x14ac:dyDescent="0.4">
      <c r="B3272" s="8" t="s">
        <v>2</v>
      </c>
      <c r="C3272" s="7"/>
      <c r="D3272" s="10" t="s">
        <v>3</v>
      </c>
      <c r="E3272" s="11" t="s">
        <v>4</v>
      </c>
      <c r="F3272" s="11" t="s">
        <v>4</v>
      </c>
      <c r="G3272" s="11" t="s">
        <v>4</v>
      </c>
      <c r="H3272" s="11" t="s">
        <v>4</v>
      </c>
      <c r="I3272" s="11" t="s">
        <v>4</v>
      </c>
      <c r="J3272" s="12"/>
      <c r="K3272" s="8" t="s">
        <v>5</v>
      </c>
      <c r="L3272" s="13" t="s">
        <v>6</v>
      </c>
      <c r="M3272" s="13" t="s">
        <v>7</v>
      </c>
      <c r="N3272" s="5"/>
    </row>
    <row r="3273" spans="2:14" ht="18" customHeight="1" x14ac:dyDescent="0.4">
      <c r="B3273" s="14"/>
      <c r="C3273" s="24" t="s">
        <v>1019</v>
      </c>
      <c r="D3273" s="16"/>
      <c r="J3273" s="17"/>
      <c r="K3273" s="17"/>
      <c r="L3273" s="18"/>
      <c r="M3273" s="19"/>
      <c r="N3273" s="5"/>
    </row>
    <row r="3274" spans="2:14" ht="18" customHeight="1" x14ac:dyDescent="0.4">
      <c r="B3274" s="14"/>
      <c r="C3274" s="24" t="s">
        <v>1020</v>
      </c>
      <c r="D3274" s="16"/>
      <c r="J3274" s="17"/>
      <c r="K3274" s="17"/>
      <c r="L3274" s="18"/>
      <c r="M3274" s="19"/>
      <c r="N3274" s="5"/>
    </row>
    <row r="3275" spans="2:14" ht="25.5" customHeight="1" x14ac:dyDescent="0.35">
      <c r="B3275" s="14">
        <v>12</v>
      </c>
      <c r="C3275" s="25" t="s">
        <v>1021</v>
      </c>
      <c r="D3275" s="16" t="s">
        <v>702</v>
      </c>
      <c r="E3275" s="4">
        <v>650</v>
      </c>
      <c r="F3275" s="4">
        <v>10.5</v>
      </c>
      <c r="J3275" s="17"/>
      <c r="K3275" s="17">
        <v>2600</v>
      </c>
      <c r="L3275" s="18"/>
      <c r="M3275" s="19">
        <f>SUM(K3275*L3275)</f>
        <v>0</v>
      </c>
      <c r="N3275" s="5"/>
    </row>
    <row r="3276" spans="2:14" x14ac:dyDescent="0.35">
      <c r="B3276" s="14"/>
      <c r="C3276" s="25"/>
      <c r="D3276" s="16"/>
      <c r="J3276" s="17"/>
      <c r="K3276" s="17"/>
      <c r="L3276" s="18"/>
      <c r="M3276" s="19"/>
    </row>
    <row r="3277" spans="2:14" x14ac:dyDescent="0.35">
      <c r="B3277" s="14">
        <v>13</v>
      </c>
      <c r="C3277" s="25" t="s">
        <v>1022</v>
      </c>
      <c r="D3277" s="16" t="s">
        <v>702</v>
      </c>
      <c r="E3277" s="4">
        <v>340</v>
      </c>
      <c r="F3277" s="4">
        <v>10.5</v>
      </c>
      <c r="J3277" s="17"/>
      <c r="K3277" s="17">
        <v>1200</v>
      </c>
      <c r="L3277" s="18"/>
      <c r="M3277" s="19">
        <f t="shared" ref="M3277:M3315" si="30">SUM(K3277*L3277)</f>
        <v>0</v>
      </c>
    </row>
    <row r="3278" spans="2:14" x14ac:dyDescent="0.35">
      <c r="B3278" s="14"/>
      <c r="C3278" s="25"/>
      <c r="D3278" s="16"/>
      <c r="J3278" s="17"/>
      <c r="K3278" s="17"/>
      <c r="L3278" s="18"/>
      <c r="M3278" s="19"/>
    </row>
    <row r="3279" spans="2:14" x14ac:dyDescent="0.35">
      <c r="B3279" s="14">
        <v>14</v>
      </c>
      <c r="C3279" s="25" t="s">
        <v>1111</v>
      </c>
      <c r="D3279" s="16" t="s">
        <v>702</v>
      </c>
      <c r="E3279" s="4">
        <v>55</v>
      </c>
      <c r="F3279" s="4">
        <v>600</v>
      </c>
      <c r="J3279" s="17"/>
      <c r="K3279" s="17">
        <v>180</v>
      </c>
      <c r="L3279" s="18"/>
      <c r="M3279" s="19">
        <f t="shared" si="30"/>
        <v>0</v>
      </c>
    </row>
    <row r="3280" spans="2:14" x14ac:dyDescent="0.35">
      <c r="B3280" s="14"/>
      <c r="C3280" s="25"/>
      <c r="D3280" s="16"/>
      <c r="J3280" s="17"/>
      <c r="K3280" s="17"/>
      <c r="L3280" s="18"/>
      <c r="M3280" s="19"/>
    </row>
    <row r="3281" spans="2:13" x14ac:dyDescent="0.35">
      <c r="B3281" s="14">
        <v>15</v>
      </c>
      <c r="C3281" s="25" t="s">
        <v>1111</v>
      </c>
      <c r="D3281" s="16" t="s">
        <v>702</v>
      </c>
      <c r="E3281" s="4">
        <v>25</v>
      </c>
      <c r="F3281" s="4">
        <v>600</v>
      </c>
      <c r="J3281" s="17"/>
      <c r="K3281" s="17">
        <v>120</v>
      </c>
      <c r="L3281" s="18"/>
      <c r="M3281" s="19">
        <f t="shared" si="30"/>
        <v>0</v>
      </c>
    </row>
    <row r="3282" spans="2:13" x14ac:dyDescent="0.35">
      <c r="B3282" s="14"/>
      <c r="C3282" s="25"/>
      <c r="D3282" s="16"/>
      <c r="J3282" s="17"/>
      <c r="K3282" s="17"/>
      <c r="L3282" s="18"/>
      <c r="M3282" s="19"/>
    </row>
    <row r="3283" spans="2:13" x14ac:dyDescent="0.35">
      <c r="B3283" s="14">
        <v>16</v>
      </c>
      <c r="C3283" s="25" t="s">
        <v>1018</v>
      </c>
      <c r="D3283" s="16" t="s">
        <v>702</v>
      </c>
      <c r="E3283" s="4">
        <v>25</v>
      </c>
      <c r="F3283" s="4">
        <v>600</v>
      </c>
      <c r="J3283" s="17"/>
      <c r="K3283" s="17">
        <v>70</v>
      </c>
      <c r="L3283" s="18"/>
      <c r="M3283" s="19">
        <f t="shared" ref="M3283" si="31">SUM(K3283*L3283)</f>
        <v>0</v>
      </c>
    </row>
    <row r="3284" spans="2:13" x14ac:dyDescent="0.35">
      <c r="B3284" s="14"/>
      <c r="C3284" s="25"/>
      <c r="D3284" s="16"/>
      <c r="J3284" s="17"/>
      <c r="K3284" s="17"/>
      <c r="L3284" s="18"/>
      <c r="M3284" s="19"/>
    </row>
    <row r="3285" spans="2:13" ht="18" x14ac:dyDescent="0.4">
      <c r="B3285" s="14"/>
      <c r="C3285" s="24" t="s">
        <v>889</v>
      </c>
      <c r="D3285" s="16"/>
      <c r="J3285" s="17"/>
      <c r="K3285" s="17"/>
      <c r="L3285" s="18"/>
      <c r="M3285" s="19"/>
    </row>
    <row r="3286" spans="2:13" ht="90" x14ac:dyDescent="0.4">
      <c r="B3286" s="14"/>
      <c r="C3286" s="24" t="s">
        <v>890</v>
      </c>
      <c r="D3286" s="16"/>
      <c r="J3286" s="17"/>
      <c r="K3286" s="17"/>
      <c r="L3286" s="18"/>
      <c r="M3286" s="19"/>
    </row>
    <row r="3287" spans="2:13" x14ac:dyDescent="0.35">
      <c r="B3287" s="14">
        <v>17</v>
      </c>
      <c r="C3287" s="25" t="s">
        <v>891</v>
      </c>
      <c r="D3287" s="16" t="s">
        <v>702</v>
      </c>
      <c r="E3287" s="4">
        <v>300</v>
      </c>
      <c r="F3287" s="4">
        <v>28</v>
      </c>
      <c r="J3287" s="17"/>
      <c r="K3287" s="17">
        <v>860</v>
      </c>
      <c r="L3287" s="18"/>
      <c r="M3287" s="19">
        <f t="shared" si="30"/>
        <v>0</v>
      </c>
    </row>
    <row r="3288" spans="2:13" x14ac:dyDescent="0.35">
      <c r="B3288" s="14"/>
      <c r="C3288" s="25"/>
      <c r="D3288" s="16"/>
      <c r="J3288" s="17"/>
      <c r="K3288" s="17"/>
      <c r="L3288" s="18"/>
      <c r="M3288" s="19"/>
    </row>
    <row r="3289" spans="2:13" x14ac:dyDescent="0.35">
      <c r="B3289" s="14">
        <v>18</v>
      </c>
      <c r="C3289" s="25" t="s">
        <v>892</v>
      </c>
      <c r="D3289" s="16" t="s">
        <v>702</v>
      </c>
      <c r="E3289" s="4">
        <v>20</v>
      </c>
      <c r="F3289" s="4">
        <v>28</v>
      </c>
      <c r="J3289" s="17"/>
      <c r="K3289" s="17">
        <v>150</v>
      </c>
      <c r="L3289" s="18"/>
      <c r="M3289" s="19">
        <f t="shared" si="30"/>
        <v>0</v>
      </c>
    </row>
    <row r="3290" spans="2:13" x14ac:dyDescent="0.35">
      <c r="B3290" s="14"/>
      <c r="C3290" s="25"/>
      <c r="D3290" s="16"/>
      <c r="J3290" s="17"/>
      <c r="K3290" s="17"/>
      <c r="L3290" s="18"/>
      <c r="M3290" s="19"/>
    </row>
    <row r="3291" spans="2:13" x14ac:dyDescent="0.35">
      <c r="B3291" s="14">
        <v>19</v>
      </c>
      <c r="C3291" s="25" t="s">
        <v>1113</v>
      </c>
      <c r="D3291" s="16" t="s">
        <v>702</v>
      </c>
      <c r="E3291" s="4">
        <v>20</v>
      </c>
      <c r="F3291" s="4">
        <v>28</v>
      </c>
      <c r="J3291" s="17"/>
      <c r="K3291" s="17">
        <v>50</v>
      </c>
      <c r="L3291" s="18"/>
      <c r="M3291" s="19">
        <v>0</v>
      </c>
    </row>
    <row r="3292" spans="2:13" ht="18" x14ac:dyDescent="0.4">
      <c r="B3292" s="14"/>
      <c r="C3292" s="24"/>
      <c r="D3292" s="16"/>
      <c r="J3292" s="17"/>
      <c r="K3292" s="17"/>
      <c r="L3292" s="18"/>
      <c r="M3292" s="19"/>
    </row>
    <row r="3293" spans="2:13" ht="35" x14ac:dyDescent="0.35">
      <c r="B3293" s="14">
        <v>20</v>
      </c>
      <c r="C3293" s="25" t="s">
        <v>1023</v>
      </c>
      <c r="D3293" s="16" t="s">
        <v>884</v>
      </c>
      <c r="E3293" s="4">
        <v>1</v>
      </c>
      <c r="F3293" s="4">
        <v>1200</v>
      </c>
      <c r="J3293" s="17"/>
      <c r="K3293" s="17">
        <v>1</v>
      </c>
      <c r="L3293" s="18"/>
      <c r="M3293" s="19">
        <f t="shared" si="30"/>
        <v>0</v>
      </c>
    </row>
    <row r="3294" spans="2:13" x14ac:dyDescent="0.35">
      <c r="B3294" s="14"/>
      <c r="C3294" s="25"/>
      <c r="D3294" s="16"/>
      <c r="J3294" s="17"/>
      <c r="K3294" s="17"/>
      <c r="L3294" s="18"/>
      <c r="M3294" s="19"/>
    </row>
    <row r="3295" spans="2:13" ht="18" x14ac:dyDescent="0.4">
      <c r="B3295" s="14"/>
      <c r="C3295" s="74" t="s">
        <v>1114</v>
      </c>
      <c r="D3295" s="16"/>
      <c r="J3295" s="17"/>
      <c r="K3295" s="17"/>
      <c r="L3295" s="18"/>
      <c r="M3295" s="19"/>
    </row>
    <row r="3296" spans="2:13" ht="87.5" x14ac:dyDescent="0.35">
      <c r="B3296" s="14">
        <v>21</v>
      </c>
      <c r="C3296" s="25" t="s">
        <v>1115</v>
      </c>
      <c r="D3296" s="16" t="s">
        <v>702</v>
      </c>
      <c r="E3296" s="4">
        <v>30</v>
      </c>
      <c r="F3296" s="4">
        <v>550</v>
      </c>
      <c r="G3296" s="4">
        <f>E3296*F3296</f>
        <v>16500</v>
      </c>
      <c r="J3296" s="17"/>
      <c r="K3296" s="17">
        <v>30</v>
      </c>
      <c r="L3296" s="18"/>
      <c r="M3296" s="19">
        <v>0</v>
      </c>
    </row>
    <row r="3297" spans="2:13" ht="35" x14ac:dyDescent="0.35">
      <c r="B3297" s="14">
        <v>22</v>
      </c>
      <c r="C3297" s="25" t="s">
        <v>1146</v>
      </c>
      <c r="D3297" s="16" t="s">
        <v>693</v>
      </c>
      <c r="J3297" s="17"/>
      <c r="K3297" s="17">
        <v>21</v>
      </c>
      <c r="L3297" s="18"/>
      <c r="M3297" s="19">
        <f>K3297*L3297</f>
        <v>0</v>
      </c>
    </row>
    <row r="3298" spans="2:13" ht="35" x14ac:dyDescent="0.35">
      <c r="B3298" s="14">
        <v>23</v>
      </c>
      <c r="C3298" s="25" t="s">
        <v>1147</v>
      </c>
      <c r="D3298" s="16" t="s">
        <v>693</v>
      </c>
      <c r="J3298" s="17"/>
      <c r="K3298" s="17">
        <v>21</v>
      </c>
      <c r="L3298" s="18"/>
      <c r="M3298" s="19">
        <v>0</v>
      </c>
    </row>
    <row r="3299" spans="2:13" ht="52.5" x14ac:dyDescent="0.35">
      <c r="B3299" s="14">
        <v>24</v>
      </c>
      <c r="C3299" s="25" t="s">
        <v>1148</v>
      </c>
      <c r="D3299" s="16" t="s">
        <v>693</v>
      </c>
      <c r="J3299" s="17"/>
      <c r="K3299" s="17">
        <v>36</v>
      </c>
      <c r="L3299" s="18"/>
      <c r="M3299" s="19">
        <f>K3299*L3299</f>
        <v>0</v>
      </c>
    </row>
    <row r="3300" spans="2:13" ht="18" x14ac:dyDescent="0.4">
      <c r="B3300" s="14"/>
      <c r="C3300" s="24"/>
      <c r="D3300" s="16"/>
      <c r="J3300" s="17"/>
      <c r="K3300" s="17"/>
      <c r="L3300" s="18"/>
      <c r="M3300" s="19"/>
    </row>
    <row r="3301" spans="2:13" ht="18" x14ac:dyDescent="0.4">
      <c r="B3301" s="14"/>
      <c r="C3301" s="74" t="s">
        <v>1024</v>
      </c>
      <c r="D3301" s="16"/>
      <c r="J3301" s="17"/>
      <c r="K3301" s="17"/>
      <c r="L3301" s="18"/>
      <c r="M3301" s="19"/>
    </row>
    <row r="3302" spans="2:13" ht="87.5" x14ac:dyDescent="0.35">
      <c r="B3302" s="14"/>
      <c r="C3302" s="25" t="s">
        <v>1025</v>
      </c>
      <c r="D3302" s="16"/>
      <c r="J3302" s="17"/>
      <c r="K3302" s="129"/>
      <c r="L3302" s="18"/>
      <c r="M3302" s="19"/>
    </row>
    <row r="3303" spans="2:13" ht="52.5" x14ac:dyDescent="0.35">
      <c r="B3303" s="14">
        <v>25</v>
      </c>
      <c r="C3303" s="25" t="s">
        <v>1026</v>
      </c>
      <c r="D3303" s="16" t="s">
        <v>693</v>
      </c>
      <c r="E3303" s="4">
        <v>14</v>
      </c>
      <c r="F3303" s="4">
        <v>150</v>
      </c>
      <c r="J3303" s="17"/>
      <c r="K3303" s="17">
        <v>22</v>
      </c>
      <c r="L3303" s="18"/>
      <c r="M3303" s="19">
        <f>SUM(K3303*L3303)</f>
        <v>0</v>
      </c>
    </row>
    <row r="3304" spans="2:13" ht="52.5" x14ac:dyDescent="0.35">
      <c r="B3304" s="14">
        <v>26</v>
      </c>
      <c r="C3304" s="25" t="s">
        <v>1149</v>
      </c>
      <c r="D3304" s="16" t="s">
        <v>693</v>
      </c>
      <c r="E3304" s="4">
        <v>2</v>
      </c>
      <c r="F3304" s="4">
        <v>180</v>
      </c>
      <c r="J3304" s="17"/>
      <c r="K3304" s="17">
        <v>3</v>
      </c>
      <c r="L3304" s="18"/>
      <c r="M3304" s="19">
        <f t="shared" ref="M3304:M3309" si="32">SUM(K3304*L3304)</f>
        <v>0</v>
      </c>
    </row>
    <row r="3305" spans="2:13" ht="35" x14ac:dyDescent="0.35">
      <c r="B3305" s="14">
        <v>27</v>
      </c>
      <c r="C3305" s="25" t="s">
        <v>1150</v>
      </c>
      <c r="D3305" s="16" t="s">
        <v>693</v>
      </c>
      <c r="E3305" s="4">
        <v>11</v>
      </c>
      <c r="F3305" s="4">
        <v>200</v>
      </c>
      <c r="J3305" s="17"/>
      <c r="K3305" s="17">
        <v>39</v>
      </c>
      <c r="L3305" s="18"/>
      <c r="M3305" s="19">
        <f t="shared" si="32"/>
        <v>0</v>
      </c>
    </row>
    <row r="3306" spans="2:13" ht="35" x14ac:dyDescent="0.35">
      <c r="B3306" s="14">
        <v>28</v>
      </c>
      <c r="C3306" s="25" t="s">
        <v>1151</v>
      </c>
      <c r="D3306" s="16" t="s">
        <v>693</v>
      </c>
      <c r="E3306" s="4">
        <v>18</v>
      </c>
      <c r="F3306" s="4">
        <v>190</v>
      </c>
      <c r="J3306" s="17"/>
      <c r="K3306" s="17">
        <v>6</v>
      </c>
      <c r="L3306" s="18"/>
      <c r="M3306" s="19">
        <f t="shared" si="32"/>
        <v>0</v>
      </c>
    </row>
    <row r="3307" spans="2:13" ht="35" x14ac:dyDescent="0.35">
      <c r="B3307" s="14"/>
      <c r="C3307" s="25" t="s">
        <v>1152</v>
      </c>
      <c r="D3307" s="16" t="s">
        <v>693</v>
      </c>
      <c r="J3307" s="17"/>
      <c r="K3307" s="17">
        <v>6</v>
      </c>
      <c r="L3307" s="18"/>
      <c r="M3307" s="19">
        <f t="shared" si="32"/>
        <v>0</v>
      </c>
    </row>
    <row r="3308" spans="2:13" ht="35" x14ac:dyDescent="0.35">
      <c r="B3308" s="14">
        <v>29</v>
      </c>
      <c r="C3308" s="25" t="s">
        <v>1153</v>
      </c>
      <c r="D3308" s="16" t="s">
        <v>693</v>
      </c>
      <c r="E3308" s="4">
        <v>1</v>
      </c>
      <c r="F3308" s="4">
        <v>500</v>
      </c>
      <c r="J3308" s="17"/>
      <c r="K3308" s="17">
        <v>1</v>
      </c>
      <c r="L3308" s="18"/>
      <c r="M3308" s="19">
        <f t="shared" si="32"/>
        <v>0</v>
      </c>
    </row>
    <row r="3309" spans="2:13" ht="35" x14ac:dyDescent="0.35">
      <c r="B3309" s="14"/>
      <c r="C3309" s="25" t="s">
        <v>1154</v>
      </c>
      <c r="D3309" s="16" t="s">
        <v>693</v>
      </c>
      <c r="J3309" s="17"/>
      <c r="K3309" s="129">
        <v>6</v>
      </c>
      <c r="L3309" s="18"/>
      <c r="M3309" s="19">
        <f t="shared" si="32"/>
        <v>0</v>
      </c>
    </row>
    <row r="3310" spans="2:13" ht="18" x14ac:dyDescent="0.4">
      <c r="B3310" s="14">
        <v>30</v>
      </c>
      <c r="C3310" s="74" t="s">
        <v>1027</v>
      </c>
      <c r="D3310" s="16"/>
      <c r="J3310" s="17"/>
      <c r="K3310" s="17"/>
      <c r="L3310" s="18"/>
      <c r="M3310" s="19"/>
    </row>
    <row r="3311" spans="2:13" ht="35" x14ac:dyDescent="0.35">
      <c r="B3311" s="14"/>
      <c r="C3311" s="25" t="s">
        <v>1028</v>
      </c>
      <c r="D3311" s="16"/>
      <c r="J3311" s="17"/>
      <c r="K3311" s="129"/>
      <c r="L3311" s="18"/>
      <c r="M3311" s="19"/>
    </row>
    <row r="3312" spans="2:13" x14ac:dyDescent="0.35">
      <c r="B3312" s="14"/>
      <c r="C3312" s="25"/>
      <c r="D3312" s="16"/>
      <c r="J3312" s="17"/>
      <c r="K3312" s="17"/>
      <c r="L3312" s="18"/>
      <c r="M3312" s="19"/>
    </row>
    <row r="3313" spans="2:14" x14ac:dyDescent="0.35">
      <c r="B3313" s="14">
        <v>31</v>
      </c>
      <c r="C3313" s="25" t="s">
        <v>1029</v>
      </c>
      <c r="D3313" s="16" t="s">
        <v>885</v>
      </c>
      <c r="E3313" s="4">
        <v>29</v>
      </c>
      <c r="F3313" s="4">
        <v>25</v>
      </c>
      <c r="J3313" s="17"/>
      <c r="K3313" s="129">
        <v>45</v>
      </c>
      <c r="L3313" s="18"/>
      <c r="M3313" s="19">
        <f t="shared" si="30"/>
        <v>0</v>
      </c>
    </row>
    <row r="3314" spans="2:14" x14ac:dyDescent="0.35">
      <c r="B3314" s="14"/>
      <c r="C3314" s="25" t="s">
        <v>156</v>
      </c>
      <c r="D3314" s="16"/>
      <c r="J3314" s="17"/>
      <c r="K3314" s="17"/>
      <c r="L3314" s="18"/>
      <c r="M3314" s="19"/>
    </row>
    <row r="3315" spans="2:14" x14ac:dyDescent="0.35">
      <c r="B3315" s="64">
        <v>32</v>
      </c>
      <c r="C3315" s="25" t="s">
        <v>1030</v>
      </c>
      <c r="D3315" s="16" t="s">
        <v>885</v>
      </c>
      <c r="E3315" s="4">
        <v>16</v>
      </c>
      <c r="F3315" s="4">
        <v>20</v>
      </c>
      <c r="J3315" s="17"/>
      <c r="K3315" s="129">
        <v>25</v>
      </c>
      <c r="L3315" s="18"/>
      <c r="M3315" s="19">
        <f t="shared" si="30"/>
        <v>0</v>
      </c>
    </row>
    <row r="3316" spans="2:14" x14ac:dyDescent="0.35">
      <c r="B3316" s="14"/>
      <c r="C3316" s="25"/>
      <c r="D3316" s="16"/>
      <c r="J3316" s="17"/>
      <c r="K3316" s="17"/>
      <c r="L3316" s="18"/>
      <c r="M3316" s="19"/>
    </row>
    <row r="3317" spans="2:14" ht="18.5" thickBot="1" x14ac:dyDescent="0.45">
      <c r="B3317" s="30"/>
      <c r="C3317" s="121" t="s">
        <v>682</v>
      </c>
      <c r="D3317" s="32"/>
      <c r="E3317" s="33"/>
      <c r="F3317" s="33"/>
      <c r="G3317" s="33"/>
      <c r="H3317" s="33"/>
      <c r="I3317" s="33"/>
      <c r="J3317" s="34"/>
      <c r="K3317" s="35"/>
      <c r="L3317" s="36" t="s">
        <v>34</v>
      </c>
      <c r="M3317" s="37">
        <f>SUM(M3274:M3316)</f>
        <v>0</v>
      </c>
    </row>
    <row r="3318" spans="2:14" ht="18.5" thickTop="1" x14ac:dyDescent="0.4">
      <c r="B3318" s="41"/>
      <c r="C3318" s="95"/>
      <c r="D3318" s="43"/>
      <c r="E3318" s="44"/>
      <c r="F3318" s="44"/>
      <c r="G3318" s="44"/>
      <c r="H3318" s="44"/>
      <c r="I3318" s="44"/>
      <c r="J3318" s="45" t="s">
        <v>35</v>
      </c>
      <c r="K3318" s="35"/>
      <c r="L3318" s="46"/>
      <c r="M3318" s="47"/>
    </row>
    <row r="3319" spans="2:14" x14ac:dyDescent="0.35">
      <c r="B3319" s="49"/>
      <c r="C3319" s="50" t="s">
        <v>1043</v>
      </c>
      <c r="D3319" s="51"/>
      <c r="E3319" s="40"/>
      <c r="F3319" s="40"/>
      <c r="G3319" s="40"/>
      <c r="H3319" s="40"/>
      <c r="I3319" s="40"/>
      <c r="J3319" s="52"/>
      <c r="K3319" s="50"/>
      <c r="L3319" s="53"/>
      <c r="M3319" s="53"/>
      <c r="N3319" s="176"/>
    </row>
    <row r="3320" spans="2:14" x14ac:dyDescent="0.35">
      <c r="B3320" s="54"/>
      <c r="C3320" s="50" t="s">
        <v>864</v>
      </c>
      <c r="D3320" s="55"/>
      <c r="E3320" s="39"/>
      <c r="F3320" s="39"/>
      <c r="G3320" s="39"/>
      <c r="H3320" s="39"/>
      <c r="I3320" s="39"/>
      <c r="J3320" s="56"/>
      <c r="K3320" s="50"/>
      <c r="L3320" s="53"/>
      <c r="M3320" s="57"/>
      <c r="N3320" s="176"/>
    </row>
    <row r="3321" spans="2:14" ht="21.5" customHeight="1" x14ac:dyDescent="0.4">
      <c r="B3321" s="54"/>
      <c r="C3321" s="50" t="s">
        <v>887</v>
      </c>
      <c r="D3321" s="55"/>
      <c r="E3321" s="39"/>
      <c r="F3321" s="39"/>
      <c r="G3321" s="39"/>
      <c r="H3321" s="39"/>
      <c r="I3321" s="39"/>
      <c r="J3321" s="52"/>
      <c r="K3321" s="58"/>
      <c r="L3321" s="59"/>
      <c r="M3321" s="57"/>
      <c r="N3321" s="175"/>
    </row>
    <row r="3322" spans="2:14" x14ac:dyDescent="0.35">
      <c r="B3322" s="54"/>
      <c r="C3322" s="50" t="s">
        <v>1103</v>
      </c>
      <c r="D3322" s="55"/>
      <c r="E3322" s="39"/>
      <c r="F3322" s="39"/>
      <c r="G3322" s="39"/>
      <c r="H3322" s="39"/>
      <c r="I3322" s="39"/>
      <c r="J3322" s="60" t="s">
        <v>39</v>
      </c>
      <c r="K3322" s="50"/>
      <c r="L3322" s="53"/>
      <c r="M3322" s="57"/>
      <c r="N3322" s="48"/>
    </row>
    <row r="3323" spans="2:14" x14ac:dyDescent="0.35">
      <c r="B3323" s="54"/>
      <c r="C3323" s="61" t="s">
        <v>775</v>
      </c>
      <c r="D3323" s="55"/>
      <c r="E3323" s="39"/>
      <c r="F3323" s="39"/>
      <c r="G3323" s="39"/>
      <c r="H3323" s="39"/>
      <c r="I3323" s="39"/>
      <c r="J3323" s="56" t="s">
        <v>41</v>
      </c>
      <c r="K3323" s="50"/>
      <c r="L3323" s="53"/>
      <c r="M3323" s="57"/>
      <c r="N3323" s="48"/>
    </row>
    <row r="3324" spans="2:14" ht="18" x14ac:dyDescent="0.4">
      <c r="K3324" s="6" t="s">
        <v>0</v>
      </c>
      <c r="N3324" s="39"/>
    </row>
    <row r="3325" spans="2:14" ht="18" customHeight="1" x14ac:dyDescent="0.4">
      <c r="K3325" s="6" t="s">
        <v>1157</v>
      </c>
      <c r="N3325" s="48"/>
    </row>
    <row r="3326" spans="2:14" ht="18" customHeight="1" x14ac:dyDescent="0.4">
      <c r="K3326" s="6" t="str">
        <f>+K3210</f>
        <v>DLAMVUZO HIGH SCHOOL</v>
      </c>
      <c r="N3326" s="48"/>
    </row>
    <row r="3327" spans="2:14" ht="18" customHeight="1" x14ac:dyDescent="0.4">
      <c r="B3327" s="8" t="s">
        <v>2</v>
      </c>
      <c r="C3327" s="7"/>
      <c r="D3327" s="10" t="s">
        <v>3</v>
      </c>
      <c r="E3327" s="11" t="s">
        <v>4</v>
      </c>
      <c r="F3327" s="11" t="s">
        <v>4</v>
      </c>
      <c r="G3327" s="11" t="s">
        <v>4</v>
      </c>
      <c r="H3327" s="11" t="s">
        <v>4</v>
      </c>
      <c r="I3327" s="11" t="s">
        <v>4</v>
      </c>
      <c r="J3327" s="12"/>
      <c r="K3327" s="8" t="s">
        <v>5</v>
      </c>
      <c r="L3327" s="13" t="s">
        <v>6</v>
      </c>
      <c r="M3327" s="13" t="s">
        <v>7</v>
      </c>
      <c r="N3327" s="5"/>
    </row>
    <row r="3328" spans="2:14" ht="18" customHeight="1" x14ac:dyDescent="0.4">
      <c r="B3328" s="14"/>
      <c r="C3328" s="24" t="s">
        <v>1031</v>
      </c>
      <c r="D3328" s="16"/>
      <c r="J3328" s="17"/>
      <c r="K3328" s="17"/>
      <c r="L3328" s="18"/>
      <c r="M3328" s="111"/>
      <c r="N3328" s="5"/>
    </row>
    <row r="3329" spans="2:14" ht="19" customHeight="1" x14ac:dyDescent="0.4">
      <c r="B3329" s="14"/>
      <c r="C3329" s="24"/>
      <c r="D3329" s="16"/>
      <c r="J3329" s="17"/>
      <c r="K3329" s="17"/>
      <c r="L3329" s="18"/>
      <c r="M3329" s="111"/>
      <c r="N3329" s="5"/>
    </row>
    <row r="3330" spans="2:14" ht="55" customHeight="1" x14ac:dyDescent="0.35">
      <c r="B3330" s="14">
        <v>33</v>
      </c>
      <c r="C3330" s="25" t="s">
        <v>1155</v>
      </c>
      <c r="D3330" s="16" t="s">
        <v>693</v>
      </c>
      <c r="E3330" s="4">
        <v>48</v>
      </c>
      <c r="F3330" s="4">
        <v>2000</v>
      </c>
      <c r="J3330" s="17"/>
      <c r="K3330" s="17">
        <v>102</v>
      </c>
      <c r="L3330" s="18"/>
      <c r="M3330" s="111">
        <f>SUM(K3330*L3330)</f>
        <v>0</v>
      </c>
      <c r="N3330" s="5"/>
    </row>
    <row r="3331" spans="2:14" ht="15.5" customHeight="1" x14ac:dyDescent="0.35">
      <c r="B3331" s="64"/>
      <c r="C3331" s="25"/>
      <c r="D3331" s="16"/>
      <c r="J3331" s="17"/>
      <c r="K3331" s="17"/>
      <c r="L3331" s="18"/>
      <c r="M3331" s="111"/>
      <c r="N3331" s="5"/>
    </row>
    <row r="3332" spans="2:14" ht="52.5" x14ac:dyDescent="0.35">
      <c r="B3332" s="14">
        <v>34</v>
      </c>
      <c r="C3332" s="25" t="s">
        <v>1032</v>
      </c>
      <c r="D3332" s="16" t="s">
        <v>693</v>
      </c>
      <c r="E3332" s="4">
        <v>12</v>
      </c>
      <c r="F3332" s="4">
        <v>2200</v>
      </c>
      <c r="J3332" s="17"/>
      <c r="K3332" s="17">
        <v>32</v>
      </c>
      <c r="L3332" s="18"/>
      <c r="M3332" s="19">
        <f>K3332*L3332</f>
        <v>0</v>
      </c>
    </row>
    <row r="3333" spans="2:14" x14ac:dyDescent="0.35">
      <c r="B3333" s="64"/>
      <c r="C3333" s="25"/>
      <c r="D3333" s="16"/>
      <c r="J3333" s="17"/>
      <c r="K3333" s="17"/>
      <c r="L3333" s="18"/>
      <c r="M3333" s="19"/>
    </row>
    <row r="3334" spans="2:14" ht="35" x14ac:dyDescent="0.35">
      <c r="B3334" s="14">
        <v>35</v>
      </c>
      <c r="C3334" s="25" t="s">
        <v>1156</v>
      </c>
      <c r="D3334" s="16" t="s">
        <v>693</v>
      </c>
      <c r="E3334" s="4">
        <v>6</v>
      </c>
      <c r="F3334" s="4">
        <v>3000</v>
      </c>
      <c r="J3334" s="17"/>
      <c r="K3334" s="17">
        <v>14</v>
      </c>
      <c r="L3334" s="18"/>
      <c r="M3334" s="19">
        <f>K3334*L3334</f>
        <v>0</v>
      </c>
    </row>
    <row r="3335" spans="2:14" x14ac:dyDescent="0.35">
      <c r="B3335" s="64"/>
      <c r="C3335" s="25"/>
      <c r="D3335" s="16"/>
      <c r="J3335" s="17"/>
      <c r="K3335" s="17"/>
      <c r="L3335" s="18"/>
      <c r="M3335" s="19"/>
    </row>
    <row r="3336" spans="2:14" x14ac:dyDescent="0.35">
      <c r="B3336" s="14">
        <v>36</v>
      </c>
      <c r="C3336" s="25" t="s">
        <v>1033</v>
      </c>
      <c r="D3336" s="16" t="s">
        <v>693</v>
      </c>
      <c r="E3336" s="4">
        <v>3</v>
      </c>
      <c r="F3336" s="4">
        <v>750</v>
      </c>
      <c r="J3336" s="17"/>
      <c r="K3336" s="17">
        <v>5</v>
      </c>
      <c r="L3336" s="18"/>
      <c r="M3336" s="19">
        <v>0</v>
      </c>
    </row>
    <row r="3337" spans="2:14" x14ac:dyDescent="0.35">
      <c r="B3337" s="64"/>
      <c r="C3337" s="25"/>
      <c r="D3337" s="16"/>
      <c r="J3337" s="17"/>
      <c r="K3337" s="17"/>
      <c r="L3337" s="18"/>
      <c r="M3337" s="19"/>
    </row>
    <row r="3338" spans="2:14" ht="18" x14ac:dyDescent="0.4">
      <c r="B3338" s="14"/>
      <c r="C3338" s="24" t="s">
        <v>893</v>
      </c>
      <c r="D3338" s="16"/>
      <c r="J3338" s="17"/>
      <c r="K3338" s="17"/>
      <c r="L3338" s="18"/>
      <c r="M3338" s="19"/>
    </row>
    <row r="3339" spans="2:14" ht="70" x14ac:dyDescent="0.35">
      <c r="B3339" s="14">
        <v>37</v>
      </c>
      <c r="C3339" s="25" t="s">
        <v>1034</v>
      </c>
      <c r="D3339" s="16" t="s">
        <v>884</v>
      </c>
      <c r="E3339" s="4">
        <v>1</v>
      </c>
      <c r="F3339" s="4">
        <v>2000</v>
      </c>
      <c r="J3339" s="17"/>
      <c r="K3339" s="17">
        <v>1</v>
      </c>
      <c r="L3339" s="18"/>
      <c r="M3339" s="19">
        <f>SUM(K3339*L3339)</f>
        <v>0</v>
      </c>
    </row>
    <row r="3340" spans="2:14" x14ac:dyDescent="0.35">
      <c r="B3340" s="14"/>
      <c r="C3340" s="25"/>
      <c r="D3340" s="16"/>
      <c r="J3340" s="17"/>
      <c r="K3340" s="17"/>
      <c r="L3340" s="18"/>
      <c r="M3340" s="19"/>
    </row>
    <row r="3341" spans="2:14" ht="52.5" x14ac:dyDescent="0.35">
      <c r="B3341" s="14">
        <v>38</v>
      </c>
      <c r="C3341" s="25" t="s">
        <v>1035</v>
      </c>
      <c r="D3341" s="16" t="s">
        <v>884</v>
      </c>
      <c r="E3341" s="4">
        <v>1</v>
      </c>
      <c r="F3341" s="4">
        <v>2000</v>
      </c>
      <c r="J3341" s="17"/>
      <c r="K3341" s="17">
        <v>1</v>
      </c>
      <c r="L3341" s="18"/>
      <c r="M3341" s="19">
        <f t="shared" ref="M3341" si="33">SUM(K3341*L3341)</f>
        <v>0</v>
      </c>
    </row>
    <row r="3342" spans="2:14" x14ac:dyDescent="0.35">
      <c r="B3342" s="64"/>
      <c r="C3342" s="25"/>
      <c r="D3342" s="16"/>
      <c r="J3342" s="17"/>
      <c r="K3342" s="17"/>
      <c r="L3342" s="18"/>
      <c r="M3342" s="19"/>
    </row>
    <row r="3343" spans="2:14" ht="157.5" x14ac:dyDescent="0.35">
      <c r="B3343" s="64">
        <v>39</v>
      </c>
      <c r="C3343" s="25" t="s">
        <v>1036</v>
      </c>
      <c r="D3343" s="16" t="s">
        <v>884</v>
      </c>
      <c r="E3343" s="4">
        <v>1</v>
      </c>
      <c r="F3343" s="4">
        <v>60000</v>
      </c>
      <c r="J3343" s="17"/>
      <c r="K3343" s="17">
        <v>1</v>
      </c>
      <c r="L3343" s="18"/>
      <c r="M3343" s="19">
        <v>0</v>
      </c>
    </row>
    <row r="3344" spans="2:14" x14ac:dyDescent="0.35">
      <c r="B3344" s="64"/>
      <c r="C3344" s="25"/>
      <c r="D3344" s="16"/>
      <c r="J3344" s="17"/>
      <c r="K3344" s="17"/>
      <c r="L3344" s="18"/>
      <c r="M3344" s="19"/>
    </row>
    <row r="3345" spans="2:13" ht="18" x14ac:dyDescent="0.4">
      <c r="B3345" s="64"/>
      <c r="C3345" s="74" t="s">
        <v>1116</v>
      </c>
      <c r="D3345" s="16"/>
      <c r="J3345" s="17"/>
      <c r="K3345" s="17"/>
      <c r="L3345" s="18"/>
      <c r="M3345" s="19"/>
    </row>
    <row r="3346" spans="2:13" ht="52.5" x14ac:dyDescent="0.35">
      <c r="B3346" s="64"/>
      <c r="C3346" s="25" t="s">
        <v>1117</v>
      </c>
      <c r="D3346" s="16"/>
      <c r="J3346" s="17"/>
      <c r="K3346" s="17"/>
      <c r="L3346" s="18"/>
      <c r="M3346" s="19"/>
    </row>
    <row r="3347" spans="2:13" x14ac:dyDescent="0.35">
      <c r="B3347" s="64">
        <v>40</v>
      </c>
      <c r="C3347" s="25" t="s">
        <v>1118</v>
      </c>
      <c r="D3347" s="16" t="s">
        <v>702</v>
      </c>
      <c r="J3347" s="17"/>
      <c r="K3347" s="17">
        <v>40</v>
      </c>
      <c r="L3347" s="18"/>
      <c r="M3347" s="19">
        <v>0</v>
      </c>
    </row>
    <row r="3348" spans="2:13" x14ac:dyDescent="0.35">
      <c r="B3348" s="64"/>
      <c r="C3348" s="25"/>
      <c r="D3348" s="16"/>
      <c r="J3348" s="17"/>
      <c r="K3348" s="17"/>
      <c r="L3348" s="18"/>
      <c r="M3348" s="19"/>
    </row>
    <row r="3349" spans="2:13" ht="18" x14ac:dyDescent="0.4">
      <c r="B3349" s="64"/>
      <c r="C3349" s="24" t="s">
        <v>1119</v>
      </c>
      <c r="D3349" s="16"/>
      <c r="J3349" s="17"/>
      <c r="K3349" s="17"/>
      <c r="L3349" s="18"/>
      <c r="M3349" s="19"/>
    </row>
    <row r="3350" spans="2:13" ht="35" x14ac:dyDescent="0.35">
      <c r="B3350" s="64"/>
      <c r="C3350" s="25" t="s">
        <v>1120</v>
      </c>
      <c r="D3350" s="16"/>
      <c r="J3350" s="17"/>
      <c r="K3350" s="17"/>
      <c r="L3350" s="18"/>
      <c r="M3350" s="19"/>
    </row>
    <row r="3351" spans="2:13" ht="35" x14ac:dyDescent="0.35">
      <c r="B3351" s="64"/>
      <c r="C3351" s="25" t="s">
        <v>1121</v>
      </c>
      <c r="D3351" s="16"/>
      <c r="J3351" s="17"/>
      <c r="K3351" s="17"/>
      <c r="L3351" s="18"/>
      <c r="M3351" s="19"/>
    </row>
    <row r="3352" spans="2:13" x14ac:dyDescent="0.35">
      <c r="B3352" s="64"/>
      <c r="C3352" s="25"/>
      <c r="D3352" s="16"/>
      <c r="J3352" s="17"/>
      <c r="K3352" s="17"/>
      <c r="L3352" s="18"/>
      <c r="M3352" s="19"/>
    </row>
    <row r="3353" spans="2:13" ht="35" x14ac:dyDescent="0.35">
      <c r="B3353" s="64">
        <v>41</v>
      </c>
      <c r="C3353" s="25" t="s">
        <v>1122</v>
      </c>
      <c r="D3353" s="16" t="s">
        <v>1129</v>
      </c>
      <c r="J3353" s="17"/>
      <c r="K3353" s="17">
        <f>K3347*0.7*0.3</f>
        <v>8.4</v>
      </c>
      <c r="L3353" s="18"/>
      <c r="M3353" s="19">
        <f>K3353*L3353</f>
        <v>0</v>
      </c>
    </row>
    <row r="3354" spans="2:13" ht="210" x14ac:dyDescent="0.35">
      <c r="B3354" s="64"/>
      <c r="C3354" s="25" t="s">
        <v>1123</v>
      </c>
      <c r="D3354" s="16"/>
      <c r="J3354" s="17"/>
      <c r="K3354" s="17"/>
      <c r="L3354" s="18"/>
      <c r="M3354" s="19"/>
    </row>
    <row r="3355" spans="2:13" x14ac:dyDescent="0.35">
      <c r="B3355" s="64">
        <v>42</v>
      </c>
      <c r="C3355" s="25" t="s">
        <v>1124</v>
      </c>
      <c r="D3355" s="16" t="s">
        <v>884</v>
      </c>
      <c r="J3355" s="17"/>
      <c r="K3355" s="17">
        <v>1</v>
      </c>
      <c r="L3355" s="18"/>
      <c r="M3355" s="19">
        <f t="shared" ref="M3355:M3359" si="34">K3355*L3355</f>
        <v>0</v>
      </c>
    </row>
    <row r="3356" spans="2:13" x14ac:dyDescent="0.35">
      <c r="B3356" s="64">
        <v>43</v>
      </c>
      <c r="C3356" s="25" t="s">
        <v>1125</v>
      </c>
      <c r="D3356" s="16" t="s">
        <v>884</v>
      </c>
      <c r="J3356" s="17"/>
      <c r="K3356" s="17">
        <v>1</v>
      </c>
      <c r="L3356" s="18"/>
      <c r="M3356" s="19">
        <f t="shared" si="34"/>
        <v>0</v>
      </c>
    </row>
    <row r="3357" spans="2:13" x14ac:dyDescent="0.35">
      <c r="B3357" s="64">
        <v>44</v>
      </c>
      <c r="C3357" s="25" t="s">
        <v>1126</v>
      </c>
      <c r="D3357" s="16" t="s">
        <v>884</v>
      </c>
      <c r="J3357" s="17"/>
      <c r="K3357" s="17">
        <v>1</v>
      </c>
      <c r="L3357" s="18"/>
      <c r="M3357" s="19">
        <f t="shared" si="34"/>
        <v>0</v>
      </c>
    </row>
    <row r="3358" spans="2:13" x14ac:dyDescent="0.35">
      <c r="B3358" s="64">
        <v>45</v>
      </c>
      <c r="C3358" s="25" t="s">
        <v>1127</v>
      </c>
      <c r="D3358" s="16" t="s">
        <v>884</v>
      </c>
      <c r="J3358" s="17"/>
      <c r="K3358" s="17">
        <v>1</v>
      </c>
      <c r="L3358" s="18"/>
      <c r="M3358" s="19">
        <f t="shared" si="34"/>
        <v>0</v>
      </c>
    </row>
    <row r="3359" spans="2:13" x14ac:dyDescent="0.35">
      <c r="B3359" s="64">
        <v>46</v>
      </c>
      <c r="C3359" s="25" t="s">
        <v>1128</v>
      </c>
      <c r="D3359" s="16" t="s">
        <v>884</v>
      </c>
      <c r="J3359" s="17"/>
      <c r="K3359" s="17">
        <v>1</v>
      </c>
      <c r="L3359" s="18"/>
      <c r="M3359" s="19">
        <f t="shared" si="34"/>
        <v>0</v>
      </c>
    </row>
    <row r="3360" spans="2:13" ht="18" x14ac:dyDescent="0.4">
      <c r="B3360" s="14"/>
      <c r="C3360" s="74" t="s">
        <v>894</v>
      </c>
      <c r="D3360" s="16"/>
      <c r="J3360" s="17"/>
      <c r="K3360" s="17"/>
      <c r="L3360" s="18"/>
      <c r="M3360" s="19"/>
    </row>
    <row r="3361" spans="2:14" ht="52.5" x14ac:dyDescent="0.35">
      <c r="B3361" s="14"/>
      <c r="C3361" s="25" t="s">
        <v>895</v>
      </c>
      <c r="D3361" s="16"/>
      <c r="J3361" s="17"/>
      <c r="K3361" s="17"/>
      <c r="L3361" s="18"/>
      <c r="M3361" s="19"/>
    </row>
    <row r="3362" spans="2:14" ht="35" x14ac:dyDescent="0.35">
      <c r="B3362" s="64">
        <v>47</v>
      </c>
      <c r="C3362" s="25" t="s">
        <v>896</v>
      </c>
      <c r="D3362" s="16" t="s">
        <v>884</v>
      </c>
      <c r="E3362" s="4">
        <v>1</v>
      </c>
      <c r="F3362" s="4">
        <v>12000</v>
      </c>
      <c r="J3362" s="17"/>
      <c r="K3362" s="129">
        <v>1</v>
      </c>
      <c r="L3362" s="18"/>
      <c r="M3362" s="19">
        <f>SUM(K3362*L3362)</f>
        <v>0</v>
      </c>
    </row>
    <row r="3363" spans="2:14" ht="18.5" thickBot="1" x14ac:dyDescent="0.45">
      <c r="B3363" s="30"/>
      <c r="C3363" s="121" t="s">
        <v>682</v>
      </c>
      <c r="D3363" s="32"/>
      <c r="E3363" s="33"/>
      <c r="F3363" s="33"/>
      <c r="G3363" s="33"/>
      <c r="H3363" s="33"/>
      <c r="I3363" s="33"/>
      <c r="J3363" s="34"/>
      <c r="K3363" s="35"/>
      <c r="L3363" s="36" t="s">
        <v>34</v>
      </c>
      <c r="M3363" s="37">
        <f>SUM(M3329:M3362)</f>
        <v>0</v>
      </c>
    </row>
    <row r="3364" spans="2:14" ht="18" thickTop="1" x14ac:dyDescent="0.35">
      <c r="B3364" s="49"/>
      <c r="C3364" s="50" t="s">
        <v>1043</v>
      </c>
      <c r="D3364" s="51"/>
      <c r="E3364" s="40"/>
      <c r="F3364" s="40"/>
      <c r="G3364" s="40"/>
      <c r="H3364" s="40"/>
      <c r="I3364" s="40"/>
      <c r="J3364" s="52"/>
      <c r="K3364" s="50"/>
      <c r="L3364" s="53"/>
      <c r="M3364" s="53"/>
    </row>
    <row r="3365" spans="2:14" x14ac:dyDescent="0.35">
      <c r="B3365" s="54"/>
      <c r="C3365" s="50" t="s">
        <v>864</v>
      </c>
      <c r="D3365" s="55"/>
      <c r="E3365" s="39"/>
      <c r="F3365" s="39"/>
      <c r="G3365" s="39"/>
      <c r="H3365" s="39"/>
      <c r="I3365" s="39"/>
      <c r="J3365" s="56"/>
      <c r="K3365" s="50"/>
      <c r="L3365" s="53"/>
      <c r="M3365" s="57"/>
      <c r="N3365" s="176"/>
    </row>
    <row r="3366" spans="2:14" ht="21.5" customHeight="1" x14ac:dyDescent="0.4">
      <c r="B3366" s="54"/>
      <c r="C3366" s="50" t="s">
        <v>887</v>
      </c>
      <c r="D3366" s="55"/>
      <c r="E3366" s="39"/>
      <c r="F3366" s="39"/>
      <c r="G3366" s="39"/>
      <c r="H3366" s="39"/>
      <c r="I3366" s="39"/>
      <c r="J3366" s="52"/>
      <c r="K3366" s="58"/>
      <c r="L3366" s="59"/>
      <c r="M3366" s="57"/>
      <c r="N3366" s="175"/>
    </row>
    <row r="3367" spans="2:14" x14ac:dyDescent="0.35">
      <c r="B3367" s="54"/>
      <c r="C3367" s="50" t="s">
        <v>1103</v>
      </c>
      <c r="D3367" s="55"/>
      <c r="E3367" s="39"/>
      <c r="F3367" s="39"/>
      <c r="G3367" s="39"/>
      <c r="H3367" s="39"/>
      <c r="I3367" s="39"/>
      <c r="J3367" s="60" t="s">
        <v>39</v>
      </c>
      <c r="K3367" s="50"/>
      <c r="L3367" s="53"/>
      <c r="M3367" s="57"/>
      <c r="N3367" s="48"/>
    </row>
    <row r="3368" spans="2:14" x14ac:dyDescent="0.35">
      <c r="B3368" s="54"/>
      <c r="C3368" s="61" t="s">
        <v>785</v>
      </c>
      <c r="D3368" s="55"/>
      <c r="E3368" s="39"/>
      <c r="F3368" s="39"/>
      <c r="G3368" s="39"/>
      <c r="H3368" s="39"/>
      <c r="I3368" s="39"/>
      <c r="J3368" s="56" t="s">
        <v>41</v>
      </c>
      <c r="K3368" s="50"/>
      <c r="L3368" s="53"/>
      <c r="M3368" s="57"/>
      <c r="N3368" s="48"/>
    </row>
    <row r="3369" spans="2:14" x14ac:dyDescent="0.35">
      <c r="B3369" s="54"/>
      <c r="C3369" s="61"/>
      <c r="D3369" s="55"/>
      <c r="E3369" s="39"/>
      <c r="F3369" s="39"/>
      <c r="G3369" s="39"/>
      <c r="H3369" s="39"/>
      <c r="I3369" s="39"/>
      <c r="J3369" s="56" t="s">
        <v>41</v>
      </c>
      <c r="K3369" s="50"/>
      <c r="L3369" s="53"/>
      <c r="M3369" s="57"/>
      <c r="N3369" s="48"/>
    </row>
    <row r="3370" spans="2:14" ht="18" x14ac:dyDescent="0.4">
      <c r="B3370" s="58"/>
      <c r="K3370" s="6" t="s">
        <v>0</v>
      </c>
      <c r="N3370" s="39"/>
    </row>
    <row r="3371" spans="2:14" ht="18" customHeight="1" x14ac:dyDescent="0.4">
      <c r="B3371" s="97" t="s">
        <v>882</v>
      </c>
      <c r="K3371" s="6" t="s">
        <v>1157</v>
      </c>
      <c r="N3371" s="48"/>
    </row>
    <row r="3372" spans="2:14" ht="18" customHeight="1" x14ac:dyDescent="0.4">
      <c r="K3372" s="6" t="s">
        <v>1102</v>
      </c>
      <c r="N3372" s="48"/>
    </row>
    <row r="3373" spans="2:14" ht="25.5" customHeight="1" x14ac:dyDescent="0.4">
      <c r="B3373" s="54"/>
      <c r="C3373" s="58"/>
      <c r="D3373" s="55"/>
      <c r="E3373" s="39"/>
      <c r="F3373" s="39"/>
      <c r="G3373" s="39"/>
      <c r="H3373" s="39"/>
      <c r="I3373" s="39"/>
      <c r="J3373" s="56"/>
      <c r="K3373" s="50"/>
      <c r="L3373" s="53"/>
      <c r="M3373" s="57"/>
      <c r="N3373" s="48"/>
    </row>
    <row r="3374" spans="2:14" ht="18" customHeight="1" x14ac:dyDescent="0.35">
      <c r="B3374" s="54"/>
      <c r="C3374" s="97" t="s">
        <v>1079</v>
      </c>
      <c r="D3374" s="55"/>
      <c r="E3374" s="39"/>
      <c r="F3374" s="39"/>
      <c r="G3374" s="39"/>
      <c r="H3374" s="39"/>
      <c r="I3374" s="39"/>
      <c r="J3374" s="56"/>
      <c r="K3374" s="50"/>
      <c r="L3374" s="53"/>
      <c r="M3374" s="57"/>
      <c r="N3374" s="5"/>
    </row>
    <row r="3375" spans="2:14" ht="18" customHeight="1" x14ac:dyDescent="0.35">
      <c r="B3375" s="54"/>
      <c r="C3375" s="97"/>
      <c r="D3375" s="55"/>
      <c r="E3375" s="39"/>
      <c r="F3375" s="39"/>
      <c r="G3375" s="39"/>
      <c r="H3375" s="39"/>
      <c r="I3375" s="39"/>
      <c r="J3375" s="56"/>
      <c r="K3375" s="50"/>
      <c r="L3375" s="53"/>
      <c r="M3375" s="57"/>
      <c r="N3375" s="5"/>
    </row>
    <row r="3376" spans="2:14" ht="18" customHeight="1" x14ac:dyDescent="0.35">
      <c r="B3376" s="98"/>
      <c r="C3376" s="99"/>
      <c r="D3376" s="100"/>
      <c r="E3376" s="101"/>
      <c r="F3376" s="102" t="s">
        <v>34</v>
      </c>
      <c r="G3376" s="50"/>
      <c r="H3376" s="50"/>
      <c r="I3376" s="50"/>
      <c r="J3376" s="103"/>
      <c r="K3376" s="50"/>
      <c r="L3376" s="53"/>
      <c r="M3376" s="104"/>
      <c r="N3376" s="5"/>
    </row>
    <row r="3377" spans="2:14" ht="18" customHeight="1" x14ac:dyDescent="0.35">
      <c r="B3377" s="98"/>
      <c r="C3377" s="99" t="s">
        <v>774</v>
      </c>
      <c r="D3377" s="100"/>
      <c r="E3377" s="101"/>
      <c r="F3377" s="102"/>
      <c r="G3377" s="50"/>
      <c r="H3377" s="50"/>
      <c r="I3377" s="50"/>
      <c r="J3377" s="103"/>
      <c r="K3377" s="50"/>
      <c r="L3377" s="53" t="s">
        <v>34</v>
      </c>
      <c r="M3377" s="104">
        <f>+M3262</f>
        <v>0</v>
      </c>
      <c r="N3377" s="48"/>
    </row>
    <row r="3378" spans="2:14" ht="25.5" customHeight="1" x14ac:dyDescent="0.35">
      <c r="B3378" s="98"/>
      <c r="C3378" s="99"/>
      <c r="D3378" s="100"/>
      <c r="E3378" s="101"/>
      <c r="F3378" s="102" t="s">
        <v>34</v>
      </c>
      <c r="G3378" s="50"/>
      <c r="H3378" s="50"/>
      <c r="I3378" s="50"/>
      <c r="J3378" s="103"/>
      <c r="K3378" s="50"/>
      <c r="L3378" s="53"/>
      <c r="M3378" s="104"/>
      <c r="N3378" s="48"/>
    </row>
    <row r="3379" spans="2:14" x14ac:dyDescent="0.35">
      <c r="B3379" s="98"/>
      <c r="C3379" s="99" t="s">
        <v>1077</v>
      </c>
      <c r="D3379" s="100"/>
      <c r="E3379" s="101"/>
      <c r="F3379" s="102"/>
      <c r="G3379" s="50"/>
      <c r="H3379" s="50"/>
      <c r="I3379" s="50"/>
      <c r="J3379" s="103"/>
      <c r="K3379" s="50"/>
      <c r="L3379" s="53" t="s">
        <v>34</v>
      </c>
      <c r="M3379" s="104">
        <f>+M3317</f>
        <v>0</v>
      </c>
      <c r="N3379" s="48"/>
    </row>
    <row r="3380" spans="2:14" x14ac:dyDescent="0.35">
      <c r="B3380" s="98"/>
      <c r="C3380" s="99"/>
      <c r="D3380" s="100"/>
      <c r="E3380" s="101"/>
      <c r="F3380" s="102"/>
      <c r="G3380" s="50"/>
      <c r="H3380" s="50"/>
      <c r="I3380" s="50"/>
      <c r="J3380" s="103"/>
      <c r="K3380" s="50"/>
      <c r="L3380" s="53"/>
      <c r="M3380" s="104"/>
      <c r="N3380" s="48"/>
    </row>
    <row r="3381" spans="2:14" x14ac:dyDescent="0.35">
      <c r="B3381" s="98"/>
      <c r="C3381" s="99" t="s">
        <v>1078</v>
      </c>
      <c r="D3381" s="105"/>
      <c r="E3381" s="50"/>
      <c r="F3381" s="50"/>
      <c r="G3381" s="50"/>
      <c r="H3381" s="50"/>
      <c r="I3381" s="50"/>
      <c r="J3381" s="103"/>
      <c r="K3381" s="50"/>
      <c r="L3381" s="53" t="s">
        <v>34</v>
      </c>
      <c r="M3381" s="104">
        <f>+M3363</f>
        <v>0</v>
      </c>
      <c r="N3381" s="48"/>
    </row>
    <row r="3382" spans="2:14" x14ac:dyDescent="0.35">
      <c r="B3382" s="98"/>
      <c r="C3382" s="99"/>
      <c r="D3382" s="105"/>
      <c r="E3382" s="50"/>
      <c r="F3382" s="50"/>
      <c r="G3382" s="50"/>
      <c r="H3382" s="50"/>
      <c r="I3382" s="50"/>
      <c r="J3382" s="103"/>
      <c r="K3382" s="50"/>
      <c r="L3382" s="53"/>
      <c r="M3382" s="104"/>
      <c r="N3382" s="48"/>
    </row>
    <row r="3383" spans="2:14" x14ac:dyDescent="0.35">
      <c r="B3383" s="98"/>
      <c r="C3383" s="99"/>
      <c r="D3383" s="105"/>
      <c r="E3383" s="50"/>
      <c r="F3383" s="50"/>
      <c r="G3383" s="50"/>
      <c r="H3383" s="50"/>
      <c r="I3383" s="50"/>
      <c r="J3383" s="103"/>
      <c r="K3383" s="50"/>
      <c r="L3383" s="53"/>
      <c r="M3383" s="104"/>
      <c r="N3383" s="48"/>
    </row>
    <row r="3384" spans="2:14" x14ac:dyDescent="0.35">
      <c r="B3384" s="98"/>
      <c r="C3384" s="99"/>
      <c r="D3384" s="32"/>
      <c r="E3384" s="39"/>
      <c r="F3384" s="39"/>
      <c r="G3384" s="39"/>
      <c r="H3384" s="39"/>
      <c r="I3384" s="39"/>
      <c r="J3384" s="56"/>
      <c r="K3384" s="50"/>
      <c r="L3384" s="53"/>
      <c r="M3384" s="104"/>
      <c r="N3384" s="48"/>
    </row>
    <row r="3385" spans="2:14" x14ac:dyDescent="0.35">
      <c r="B3385" s="98"/>
      <c r="C3385" s="99"/>
      <c r="D3385" s="32"/>
      <c r="E3385" s="39"/>
      <c r="F3385" s="39"/>
      <c r="G3385" s="39"/>
      <c r="H3385" s="39"/>
      <c r="I3385" s="39"/>
      <c r="J3385" s="56"/>
      <c r="K3385" s="50"/>
      <c r="L3385" s="53"/>
      <c r="M3385" s="104"/>
      <c r="N3385" s="48"/>
    </row>
    <row r="3386" spans="2:14" x14ac:dyDescent="0.35">
      <c r="B3386" s="98"/>
      <c r="C3386" s="99"/>
      <c r="D3386" s="32"/>
      <c r="E3386" s="39"/>
      <c r="F3386" s="39"/>
      <c r="G3386" s="39"/>
      <c r="H3386" s="39"/>
      <c r="I3386" s="39"/>
      <c r="J3386" s="56"/>
      <c r="K3386" s="50"/>
      <c r="L3386" s="53"/>
      <c r="M3386" s="104"/>
      <c r="N3386" s="48"/>
    </row>
    <row r="3387" spans="2:14" x14ac:dyDescent="0.35">
      <c r="B3387" s="98"/>
      <c r="C3387" s="99"/>
      <c r="D3387" s="32"/>
      <c r="E3387" s="39"/>
      <c r="F3387" s="39"/>
      <c r="G3387" s="39"/>
      <c r="H3387" s="39"/>
      <c r="I3387" s="39"/>
      <c r="J3387" s="56"/>
      <c r="K3387" s="50"/>
      <c r="L3387" s="53"/>
      <c r="M3387" s="104"/>
      <c r="N3387" s="48"/>
    </row>
    <row r="3388" spans="2:14" x14ac:dyDescent="0.35">
      <c r="B3388" s="98"/>
      <c r="C3388" s="99"/>
      <c r="D3388" s="32"/>
      <c r="E3388" s="39"/>
      <c r="F3388" s="39"/>
      <c r="G3388" s="39"/>
      <c r="H3388" s="39"/>
      <c r="I3388" s="39"/>
      <c r="J3388" s="56"/>
      <c r="K3388" s="50"/>
      <c r="L3388" s="53"/>
      <c r="M3388" s="104"/>
      <c r="N3388" s="48"/>
    </row>
    <row r="3389" spans="2:14" x14ac:dyDescent="0.35">
      <c r="B3389" s="98"/>
      <c r="C3389" s="99"/>
      <c r="D3389" s="32"/>
      <c r="E3389" s="39"/>
      <c r="F3389" s="39"/>
      <c r="G3389" s="39"/>
      <c r="H3389" s="39"/>
      <c r="I3389" s="39"/>
      <c r="J3389" s="56"/>
      <c r="K3389" s="50"/>
      <c r="L3389" s="53"/>
      <c r="M3389" s="104"/>
      <c r="N3389" s="48"/>
    </row>
    <row r="3390" spans="2:14" x14ac:dyDescent="0.35">
      <c r="B3390" s="98"/>
      <c r="C3390" s="99"/>
      <c r="D3390" s="32"/>
      <c r="E3390" s="39"/>
      <c r="F3390" s="39"/>
      <c r="G3390" s="39"/>
      <c r="H3390" s="39"/>
      <c r="I3390" s="39"/>
      <c r="J3390" s="56"/>
      <c r="K3390" s="50"/>
      <c r="L3390" s="53"/>
      <c r="M3390" s="104"/>
      <c r="N3390" s="48"/>
    </row>
    <row r="3391" spans="2:14" x14ac:dyDescent="0.35">
      <c r="B3391" s="98"/>
      <c r="C3391" s="99"/>
      <c r="D3391" s="32"/>
      <c r="E3391" s="39"/>
      <c r="F3391" s="39"/>
      <c r="G3391" s="39"/>
      <c r="H3391" s="39"/>
      <c r="I3391" s="39"/>
      <c r="J3391" s="56"/>
      <c r="K3391" s="50"/>
      <c r="L3391" s="53"/>
      <c r="M3391" s="104"/>
      <c r="N3391" s="48"/>
    </row>
    <row r="3392" spans="2:14" x14ac:dyDescent="0.35">
      <c r="B3392" s="98"/>
      <c r="C3392" s="99"/>
      <c r="D3392" s="32"/>
      <c r="E3392" s="39"/>
      <c r="F3392" s="39"/>
      <c r="G3392" s="39"/>
      <c r="H3392" s="39"/>
      <c r="I3392" s="39"/>
      <c r="J3392" s="56"/>
      <c r="K3392" s="50"/>
      <c r="L3392" s="53"/>
      <c r="M3392" s="104"/>
      <c r="N3392" s="48"/>
    </row>
    <row r="3393" spans="2:14" x14ac:dyDescent="0.35">
      <c r="B3393" s="98"/>
      <c r="C3393" s="99"/>
      <c r="D3393" s="32"/>
      <c r="E3393" s="39"/>
      <c r="F3393" s="39"/>
      <c r="G3393" s="39"/>
      <c r="H3393" s="39"/>
      <c r="I3393" s="39"/>
      <c r="J3393" s="56"/>
      <c r="K3393" s="50"/>
      <c r="L3393" s="53"/>
      <c r="M3393" s="104"/>
      <c r="N3393" s="48"/>
    </row>
    <row r="3394" spans="2:14" x14ac:dyDescent="0.35">
      <c r="B3394" s="98"/>
      <c r="C3394" s="99"/>
      <c r="D3394" s="32"/>
      <c r="E3394" s="39"/>
      <c r="F3394" s="39"/>
      <c r="G3394" s="39"/>
      <c r="H3394" s="39"/>
      <c r="I3394" s="39"/>
      <c r="J3394" s="56"/>
      <c r="K3394" s="50"/>
      <c r="L3394" s="53"/>
      <c r="M3394" s="104"/>
      <c r="N3394" s="48"/>
    </row>
    <row r="3395" spans="2:14" x14ac:dyDescent="0.35">
      <c r="B3395" s="98"/>
      <c r="C3395" s="99"/>
      <c r="D3395" s="32"/>
      <c r="E3395" s="39"/>
      <c r="F3395" s="39"/>
      <c r="G3395" s="39"/>
      <c r="H3395" s="39"/>
      <c r="I3395" s="39"/>
      <c r="J3395" s="56"/>
      <c r="K3395" s="50"/>
      <c r="L3395" s="53"/>
      <c r="M3395" s="104"/>
      <c r="N3395" s="48"/>
    </row>
    <row r="3396" spans="2:14" x14ac:dyDescent="0.35">
      <c r="B3396" s="98"/>
      <c r="C3396" s="99"/>
      <c r="D3396" s="32"/>
      <c r="E3396" s="39"/>
      <c r="F3396" s="39"/>
      <c r="G3396" s="39"/>
      <c r="H3396" s="39"/>
      <c r="I3396" s="39"/>
      <c r="J3396" s="56"/>
      <c r="K3396" s="50"/>
      <c r="L3396" s="53"/>
      <c r="M3396" s="104"/>
      <c r="N3396" s="48"/>
    </row>
    <row r="3397" spans="2:14" x14ac:dyDescent="0.35">
      <c r="B3397" s="98"/>
      <c r="C3397" s="99"/>
      <c r="D3397" s="32"/>
      <c r="E3397" s="39"/>
      <c r="F3397" s="39"/>
      <c r="G3397" s="39"/>
      <c r="H3397" s="39"/>
      <c r="I3397" s="39"/>
      <c r="J3397" s="56"/>
      <c r="K3397" s="50"/>
      <c r="L3397" s="53"/>
      <c r="M3397" s="104"/>
      <c r="N3397" s="48"/>
    </row>
    <row r="3398" spans="2:14" x14ac:dyDescent="0.35">
      <c r="B3398" s="98"/>
      <c r="C3398" s="99"/>
      <c r="D3398" s="32"/>
      <c r="E3398" s="39"/>
      <c r="F3398" s="39"/>
      <c r="G3398" s="39"/>
      <c r="H3398" s="39"/>
      <c r="I3398" s="39"/>
      <c r="J3398" s="56"/>
      <c r="K3398" s="50"/>
      <c r="L3398" s="53"/>
      <c r="M3398" s="104"/>
      <c r="N3398" s="48"/>
    </row>
    <row r="3399" spans="2:14" x14ac:dyDescent="0.35">
      <c r="B3399" s="98"/>
      <c r="C3399" s="99"/>
      <c r="D3399" s="32"/>
      <c r="E3399" s="39"/>
      <c r="F3399" s="39"/>
      <c r="G3399" s="39"/>
      <c r="H3399" s="39"/>
      <c r="I3399" s="39"/>
      <c r="J3399" s="56"/>
      <c r="K3399" s="50"/>
      <c r="L3399" s="53"/>
      <c r="M3399" s="104"/>
      <c r="N3399" s="48"/>
    </row>
    <row r="3400" spans="2:14" x14ac:dyDescent="0.35">
      <c r="B3400" s="98"/>
      <c r="C3400" s="99"/>
      <c r="D3400" s="32"/>
      <c r="E3400" s="39"/>
      <c r="F3400" s="39"/>
      <c r="G3400" s="39"/>
      <c r="H3400" s="39"/>
      <c r="I3400" s="39"/>
      <c r="J3400" s="56"/>
      <c r="K3400" s="50"/>
      <c r="L3400" s="53"/>
      <c r="M3400" s="104"/>
      <c r="N3400" s="48"/>
    </row>
    <row r="3401" spans="2:14" x14ac:dyDescent="0.35">
      <c r="B3401" s="98"/>
      <c r="C3401" s="99"/>
      <c r="D3401" s="32"/>
      <c r="E3401" s="39"/>
      <c r="F3401" s="39"/>
      <c r="G3401" s="39"/>
      <c r="H3401" s="39"/>
      <c r="I3401" s="39"/>
      <c r="J3401" s="56"/>
      <c r="K3401" s="50"/>
      <c r="L3401" s="53"/>
      <c r="M3401" s="104"/>
      <c r="N3401" s="48"/>
    </row>
    <row r="3402" spans="2:14" x14ac:dyDescent="0.35">
      <c r="B3402" s="98"/>
      <c r="C3402" s="99"/>
      <c r="D3402" s="32"/>
      <c r="E3402" s="39"/>
      <c r="F3402" s="39"/>
      <c r="G3402" s="39"/>
      <c r="H3402" s="39"/>
      <c r="I3402" s="39"/>
      <c r="J3402" s="56"/>
      <c r="K3402" s="50"/>
      <c r="L3402" s="53"/>
      <c r="M3402" s="104"/>
      <c r="N3402" s="48"/>
    </row>
    <row r="3403" spans="2:14" x14ac:dyDescent="0.35">
      <c r="B3403" s="98"/>
      <c r="C3403" s="99"/>
      <c r="D3403" s="32"/>
      <c r="E3403" s="39"/>
      <c r="F3403" s="39"/>
      <c r="G3403" s="39"/>
      <c r="H3403" s="39"/>
      <c r="I3403" s="39"/>
      <c r="J3403" s="56"/>
      <c r="K3403" s="50"/>
      <c r="L3403" s="53"/>
      <c r="M3403" s="104"/>
      <c r="N3403" s="48"/>
    </row>
    <row r="3404" spans="2:14" x14ac:dyDescent="0.35">
      <c r="B3404" s="98"/>
      <c r="C3404" s="99"/>
      <c r="D3404" s="32"/>
      <c r="E3404" s="39"/>
      <c r="F3404" s="39"/>
      <c r="G3404" s="39"/>
      <c r="H3404" s="39"/>
      <c r="I3404" s="39"/>
      <c r="J3404" s="56"/>
      <c r="K3404" s="50"/>
      <c r="L3404" s="53"/>
      <c r="M3404" s="104"/>
      <c r="N3404" s="48"/>
    </row>
    <row r="3405" spans="2:14" x14ac:dyDescent="0.35">
      <c r="B3405" s="98"/>
      <c r="C3405" s="99"/>
      <c r="D3405" s="32"/>
      <c r="E3405" s="39"/>
      <c r="F3405" s="39"/>
      <c r="G3405" s="39"/>
      <c r="H3405" s="39"/>
      <c r="I3405" s="39"/>
      <c r="J3405" s="56"/>
      <c r="K3405" s="50"/>
      <c r="L3405" s="53"/>
      <c r="M3405" s="104"/>
      <c r="N3405" s="48"/>
    </row>
    <row r="3406" spans="2:14" x14ac:dyDescent="0.35">
      <c r="B3406" s="98"/>
      <c r="C3406" s="99"/>
      <c r="D3406" s="32"/>
      <c r="E3406" s="39"/>
      <c r="F3406" s="39"/>
      <c r="G3406" s="39"/>
      <c r="H3406" s="39"/>
      <c r="I3406" s="39"/>
      <c r="J3406" s="56"/>
      <c r="K3406" s="50"/>
      <c r="L3406" s="53"/>
      <c r="M3406" s="104"/>
      <c r="N3406" s="48"/>
    </row>
    <row r="3407" spans="2:14" x14ac:dyDescent="0.35">
      <c r="B3407" s="98"/>
      <c r="C3407" s="99"/>
      <c r="D3407" s="32"/>
      <c r="E3407" s="39"/>
      <c r="F3407" s="39"/>
      <c r="G3407" s="39"/>
      <c r="H3407" s="39"/>
      <c r="I3407" s="39"/>
      <c r="J3407" s="56"/>
      <c r="K3407" s="50"/>
      <c r="L3407" s="53"/>
      <c r="M3407" s="104"/>
      <c r="N3407" s="48"/>
    </row>
    <row r="3408" spans="2:14" x14ac:dyDescent="0.35">
      <c r="B3408" s="98"/>
      <c r="C3408" s="99"/>
      <c r="D3408" s="32"/>
      <c r="E3408" s="39"/>
      <c r="F3408" s="39"/>
      <c r="G3408" s="39"/>
      <c r="H3408" s="39"/>
      <c r="I3408" s="39"/>
      <c r="J3408" s="56"/>
      <c r="K3408" s="50"/>
      <c r="L3408" s="53"/>
      <c r="M3408" s="104"/>
      <c r="N3408" s="48"/>
    </row>
    <row r="3409" spans="2:14" x14ac:dyDescent="0.35">
      <c r="B3409" s="98"/>
      <c r="C3409" s="99"/>
      <c r="D3409" s="32"/>
      <c r="E3409" s="39"/>
      <c r="F3409" s="39"/>
      <c r="G3409" s="39"/>
      <c r="H3409" s="39"/>
      <c r="I3409" s="39"/>
      <c r="J3409" s="56"/>
      <c r="K3409" s="50"/>
      <c r="L3409" s="53"/>
      <c r="M3409" s="104"/>
      <c r="N3409" s="48"/>
    </row>
    <row r="3410" spans="2:14" x14ac:dyDescent="0.35">
      <c r="B3410" s="98"/>
      <c r="C3410" s="99"/>
      <c r="D3410" s="32"/>
      <c r="E3410" s="39"/>
      <c r="F3410" s="39"/>
      <c r="G3410" s="39"/>
      <c r="H3410" s="39"/>
      <c r="I3410" s="39"/>
      <c r="J3410" s="56"/>
      <c r="K3410" s="50"/>
      <c r="L3410" s="53"/>
      <c r="M3410" s="104"/>
      <c r="N3410" s="48"/>
    </row>
    <row r="3411" spans="2:14" x14ac:dyDescent="0.35">
      <c r="B3411" s="98"/>
      <c r="C3411" s="99"/>
      <c r="D3411" s="32"/>
      <c r="E3411" s="39"/>
      <c r="F3411" s="39"/>
      <c r="G3411" s="39"/>
      <c r="H3411" s="39"/>
      <c r="I3411" s="39"/>
      <c r="J3411" s="56"/>
      <c r="K3411" s="50"/>
      <c r="L3411" s="53"/>
      <c r="M3411" s="104"/>
      <c r="N3411" s="48"/>
    </row>
    <row r="3412" spans="2:14" x14ac:dyDescent="0.35">
      <c r="B3412" s="98"/>
      <c r="C3412" s="99"/>
      <c r="D3412" s="32"/>
      <c r="E3412" s="39"/>
      <c r="F3412" s="39"/>
      <c r="G3412" s="39"/>
      <c r="H3412" s="39"/>
      <c r="I3412" s="39"/>
      <c r="J3412" s="56"/>
      <c r="K3412" s="50"/>
      <c r="L3412" s="53"/>
      <c r="M3412" s="104"/>
      <c r="N3412" s="48"/>
    </row>
    <row r="3413" spans="2:14" x14ac:dyDescent="0.35">
      <c r="B3413" s="98"/>
      <c r="C3413" s="99"/>
      <c r="D3413" s="32"/>
      <c r="E3413" s="39"/>
      <c r="F3413" s="39"/>
      <c r="G3413" s="39"/>
      <c r="H3413" s="39"/>
      <c r="I3413" s="39"/>
      <c r="J3413" s="56"/>
      <c r="K3413" s="50"/>
      <c r="L3413" s="53"/>
      <c r="M3413" s="104"/>
      <c r="N3413" s="48"/>
    </row>
    <row r="3414" spans="2:14" x14ac:dyDescent="0.35">
      <c r="B3414" s="98"/>
      <c r="C3414" s="99"/>
      <c r="D3414" s="32"/>
      <c r="E3414" s="39"/>
      <c r="F3414" s="39"/>
      <c r="G3414" s="39"/>
      <c r="H3414" s="39"/>
      <c r="I3414" s="39"/>
      <c r="J3414" s="56"/>
      <c r="K3414" s="50"/>
      <c r="L3414" s="53"/>
      <c r="M3414" s="104"/>
      <c r="N3414" s="48"/>
    </row>
    <row r="3415" spans="2:14" x14ac:dyDescent="0.35">
      <c r="B3415" s="98"/>
      <c r="C3415" s="99"/>
      <c r="D3415" s="32"/>
      <c r="E3415" s="39"/>
      <c r="F3415" s="39"/>
      <c r="G3415" s="39"/>
      <c r="H3415" s="39"/>
      <c r="I3415" s="39"/>
      <c r="J3415" s="56"/>
      <c r="K3415" s="50"/>
      <c r="L3415" s="53"/>
      <c r="M3415" s="104"/>
      <c r="N3415" s="48"/>
    </row>
    <row r="3416" spans="2:14" x14ac:dyDescent="0.35">
      <c r="B3416" s="98"/>
      <c r="C3416" s="99"/>
      <c r="D3416" s="32"/>
      <c r="E3416" s="39"/>
      <c r="F3416" s="39"/>
      <c r="G3416" s="39"/>
      <c r="H3416" s="39"/>
      <c r="I3416" s="39"/>
      <c r="J3416" s="56"/>
      <c r="K3416" s="50"/>
      <c r="L3416" s="53"/>
      <c r="M3416" s="104"/>
      <c r="N3416" s="48"/>
    </row>
    <row r="3417" spans="2:14" x14ac:dyDescent="0.35">
      <c r="B3417" s="98"/>
      <c r="C3417" s="99"/>
      <c r="D3417" s="32"/>
      <c r="E3417" s="39"/>
      <c r="F3417" s="39"/>
      <c r="G3417" s="39"/>
      <c r="H3417" s="39"/>
      <c r="I3417" s="39"/>
      <c r="J3417" s="56"/>
      <c r="K3417" s="50"/>
      <c r="L3417" s="53"/>
      <c r="M3417" s="104"/>
      <c r="N3417" s="48"/>
    </row>
    <row r="3418" spans="2:14" x14ac:dyDescent="0.35">
      <c r="B3418" s="98"/>
      <c r="C3418" s="99"/>
      <c r="D3418" s="32"/>
      <c r="E3418" s="39"/>
      <c r="F3418" s="39"/>
      <c r="G3418" s="39"/>
      <c r="H3418" s="39"/>
      <c r="I3418" s="39"/>
      <c r="J3418" s="56"/>
      <c r="K3418" s="50"/>
      <c r="L3418" s="53"/>
      <c r="M3418" s="104"/>
      <c r="N3418" s="48"/>
    </row>
    <row r="3419" spans="2:14" x14ac:dyDescent="0.35">
      <c r="B3419" s="98"/>
      <c r="C3419" s="99"/>
      <c r="D3419" s="32"/>
      <c r="E3419" s="39"/>
      <c r="F3419" s="39"/>
      <c r="G3419" s="39"/>
      <c r="H3419" s="39"/>
      <c r="I3419" s="39"/>
      <c r="J3419" s="56"/>
      <c r="K3419" s="50"/>
      <c r="L3419" s="53"/>
      <c r="M3419" s="104"/>
      <c r="N3419" s="48"/>
    </row>
    <row r="3420" spans="2:14" x14ac:dyDescent="0.35">
      <c r="B3420" s="98"/>
      <c r="C3420" s="99"/>
      <c r="D3420" s="32"/>
      <c r="E3420" s="39"/>
      <c r="F3420" s="39"/>
      <c r="G3420" s="39"/>
      <c r="H3420" s="39"/>
      <c r="I3420" s="39"/>
      <c r="J3420" s="56"/>
      <c r="K3420" s="50"/>
      <c r="L3420" s="53"/>
      <c r="M3420" s="104"/>
      <c r="N3420" s="48"/>
    </row>
    <row r="3421" spans="2:14" x14ac:dyDescent="0.35">
      <c r="B3421" s="98"/>
      <c r="C3421" s="99"/>
      <c r="D3421" s="32"/>
      <c r="E3421" s="39"/>
      <c r="F3421" s="39"/>
      <c r="G3421" s="39"/>
      <c r="H3421" s="39"/>
      <c r="I3421" s="39"/>
      <c r="J3421" s="56"/>
      <c r="K3421" s="50"/>
      <c r="L3421" s="53"/>
      <c r="M3421" s="104"/>
      <c r="N3421" s="48"/>
    </row>
    <row r="3422" spans="2:14" x14ac:dyDescent="0.35">
      <c r="B3422" s="98"/>
      <c r="C3422" s="99"/>
      <c r="D3422" s="32"/>
      <c r="E3422" s="39"/>
      <c r="F3422" s="39"/>
      <c r="G3422" s="39"/>
      <c r="H3422" s="39"/>
      <c r="I3422" s="39"/>
      <c r="J3422" s="56"/>
      <c r="K3422" s="50"/>
      <c r="L3422" s="53"/>
      <c r="M3422" s="104"/>
      <c r="N3422" s="48"/>
    </row>
    <row r="3423" spans="2:14" x14ac:dyDescent="0.35">
      <c r="B3423" s="98"/>
      <c r="C3423" s="99"/>
      <c r="D3423" s="32"/>
      <c r="E3423" s="39"/>
      <c r="F3423" s="39"/>
      <c r="G3423" s="39"/>
      <c r="H3423" s="39"/>
      <c r="I3423" s="39"/>
      <c r="J3423" s="56"/>
      <c r="K3423" s="50"/>
      <c r="L3423" s="53"/>
      <c r="M3423" s="104"/>
      <c r="N3423" s="48"/>
    </row>
    <row r="3424" spans="2:14" x14ac:dyDescent="0.35">
      <c r="B3424" s="98"/>
      <c r="C3424" s="99"/>
      <c r="D3424" s="32"/>
      <c r="E3424" s="39"/>
      <c r="F3424" s="39"/>
      <c r="G3424" s="39"/>
      <c r="H3424" s="39"/>
      <c r="I3424" s="39"/>
      <c r="J3424" s="56"/>
      <c r="K3424" s="50"/>
      <c r="L3424" s="53"/>
      <c r="M3424" s="104"/>
      <c r="N3424" s="48"/>
    </row>
    <row r="3425" spans="2:14" x14ac:dyDescent="0.35">
      <c r="B3425" s="98"/>
      <c r="C3425" s="99"/>
      <c r="D3425" s="32"/>
      <c r="E3425" s="39"/>
      <c r="F3425" s="39"/>
      <c r="G3425" s="39"/>
      <c r="H3425" s="39"/>
      <c r="I3425" s="39"/>
      <c r="J3425" s="56"/>
      <c r="K3425" s="50"/>
      <c r="L3425" s="53"/>
      <c r="M3425" s="104"/>
      <c r="N3425" s="48"/>
    </row>
    <row r="3426" spans="2:14" x14ac:dyDescent="0.35">
      <c r="B3426" s="98"/>
      <c r="C3426" s="99"/>
      <c r="D3426" s="32"/>
      <c r="E3426" s="39"/>
      <c r="F3426" s="39"/>
      <c r="G3426" s="39"/>
      <c r="H3426" s="39"/>
      <c r="I3426" s="39"/>
      <c r="J3426" s="56"/>
      <c r="K3426" s="50"/>
      <c r="L3426" s="53"/>
      <c r="M3426" s="104"/>
      <c r="N3426" s="48"/>
    </row>
    <row r="3427" spans="2:14" x14ac:dyDescent="0.35">
      <c r="B3427" s="98"/>
      <c r="C3427" s="99"/>
      <c r="D3427" s="32"/>
      <c r="E3427" s="39"/>
      <c r="F3427" s="39"/>
      <c r="G3427" s="39"/>
      <c r="H3427" s="39"/>
      <c r="I3427" s="39"/>
      <c r="J3427" s="56"/>
      <c r="K3427" s="50"/>
      <c r="L3427" s="53"/>
      <c r="M3427" s="104"/>
      <c r="N3427" s="48"/>
    </row>
    <row r="3428" spans="2:14" x14ac:dyDescent="0.35">
      <c r="B3428" s="98"/>
      <c r="C3428" s="99"/>
      <c r="D3428" s="32"/>
      <c r="E3428" s="39"/>
      <c r="F3428" s="39"/>
      <c r="G3428" s="39"/>
      <c r="H3428" s="39"/>
      <c r="I3428" s="39"/>
      <c r="J3428" s="56"/>
      <c r="K3428" s="50"/>
      <c r="L3428" s="53"/>
      <c r="M3428" s="104"/>
      <c r="N3428" s="48"/>
    </row>
    <row r="3429" spans="2:14" x14ac:dyDescent="0.35">
      <c r="B3429" s="98"/>
      <c r="C3429" s="99"/>
      <c r="D3429" s="32"/>
      <c r="E3429" s="39"/>
      <c r="F3429" s="39"/>
      <c r="G3429" s="39"/>
      <c r="H3429" s="39"/>
      <c r="I3429" s="39"/>
      <c r="J3429" s="56"/>
      <c r="K3429" s="50"/>
      <c r="L3429" s="53"/>
      <c r="M3429" s="104"/>
      <c r="N3429" s="48"/>
    </row>
    <row r="3430" spans="2:14" x14ac:dyDescent="0.35">
      <c r="B3430" s="98"/>
      <c r="C3430" s="99"/>
      <c r="D3430" s="32"/>
      <c r="E3430" s="39"/>
      <c r="F3430" s="39"/>
      <c r="G3430" s="39"/>
      <c r="H3430" s="39"/>
      <c r="I3430" s="39"/>
      <c r="J3430" s="56"/>
      <c r="K3430" s="50"/>
      <c r="L3430" s="53"/>
      <c r="M3430" s="104"/>
      <c r="N3430" s="48"/>
    </row>
    <row r="3431" spans="2:14" x14ac:dyDescent="0.35">
      <c r="B3431" s="98"/>
      <c r="C3431" s="99"/>
      <c r="D3431" s="32"/>
      <c r="E3431" s="39"/>
      <c r="F3431" s="39"/>
      <c r="G3431" s="39"/>
      <c r="H3431" s="39"/>
      <c r="I3431" s="39"/>
      <c r="J3431" s="56"/>
      <c r="K3431" s="50"/>
      <c r="L3431" s="53"/>
      <c r="M3431" s="104"/>
      <c r="N3431" s="48"/>
    </row>
    <row r="3432" spans="2:14" x14ac:dyDescent="0.35">
      <c r="B3432" s="98"/>
      <c r="C3432" s="99"/>
      <c r="D3432" s="32"/>
      <c r="E3432" s="39"/>
      <c r="F3432" s="39"/>
      <c r="G3432" s="39"/>
      <c r="H3432" s="39"/>
      <c r="I3432" s="39"/>
      <c r="J3432" s="56"/>
      <c r="K3432" s="50"/>
      <c r="L3432" s="53"/>
      <c r="M3432" s="104"/>
      <c r="N3432" s="48"/>
    </row>
    <row r="3433" spans="2:14" x14ac:dyDescent="0.35">
      <c r="B3433" s="98"/>
      <c r="C3433" s="99"/>
      <c r="D3433" s="32"/>
      <c r="E3433" s="39"/>
      <c r="F3433" s="39"/>
      <c r="G3433" s="39"/>
      <c r="H3433" s="39"/>
      <c r="I3433" s="39"/>
      <c r="J3433" s="56"/>
      <c r="K3433" s="50"/>
      <c r="L3433" s="53"/>
      <c r="M3433" s="104"/>
      <c r="N3433" s="48"/>
    </row>
    <row r="3434" spans="2:14" x14ac:dyDescent="0.35">
      <c r="B3434" s="98"/>
      <c r="C3434" s="99"/>
      <c r="D3434" s="32"/>
      <c r="E3434" s="39"/>
      <c r="F3434" s="39"/>
      <c r="G3434" s="39"/>
      <c r="H3434" s="39"/>
      <c r="I3434" s="39"/>
      <c r="J3434" s="56"/>
      <c r="K3434" s="50"/>
      <c r="L3434" s="53"/>
      <c r="M3434" s="104"/>
      <c r="N3434" s="48"/>
    </row>
    <row r="3435" spans="2:14" x14ac:dyDescent="0.35">
      <c r="B3435" s="98"/>
      <c r="C3435" s="99"/>
      <c r="D3435" s="32"/>
      <c r="E3435" s="39"/>
      <c r="F3435" s="39"/>
      <c r="G3435" s="39"/>
      <c r="H3435" s="39"/>
      <c r="I3435" s="39"/>
      <c r="J3435" s="56"/>
      <c r="K3435" s="50"/>
      <c r="L3435" s="53"/>
      <c r="M3435" s="104"/>
      <c r="N3435" s="48"/>
    </row>
    <row r="3436" spans="2:14" x14ac:dyDescent="0.35">
      <c r="B3436" s="98"/>
      <c r="C3436" s="99"/>
      <c r="D3436" s="32"/>
      <c r="E3436" s="39"/>
      <c r="F3436" s="39"/>
      <c r="G3436" s="39"/>
      <c r="H3436" s="39"/>
      <c r="I3436" s="39"/>
      <c r="J3436" s="56"/>
      <c r="K3436" s="50"/>
      <c r="L3436" s="53"/>
      <c r="M3436" s="104"/>
      <c r="N3436" s="48"/>
    </row>
    <row r="3437" spans="2:14" x14ac:dyDescent="0.35">
      <c r="B3437" s="98"/>
      <c r="C3437" s="99"/>
      <c r="D3437" s="32"/>
      <c r="E3437" s="39"/>
      <c r="F3437" s="39"/>
      <c r="G3437" s="39"/>
      <c r="H3437" s="39"/>
      <c r="I3437" s="39"/>
      <c r="J3437" s="56"/>
      <c r="K3437" s="50"/>
      <c r="L3437" s="53"/>
      <c r="M3437" s="104"/>
      <c r="N3437" s="48"/>
    </row>
    <row r="3438" spans="2:14" x14ac:dyDescent="0.35">
      <c r="B3438" s="98"/>
      <c r="C3438" s="99"/>
      <c r="D3438" s="32"/>
      <c r="E3438" s="39"/>
      <c r="F3438" s="39"/>
      <c r="G3438" s="39"/>
      <c r="H3438" s="39"/>
      <c r="I3438" s="39"/>
      <c r="J3438" s="56"/>
      <c r="K3438" s="50"/>
      <c r="L3438" s="53"/>
      <c r="M3438" s="104"/>
      <c r="N3438" s="48"/>
    </row>
    <row r="3439" spans="2:14" x14ac:dyDescent="0.35">
      <c r="B3439" s="98"/>
      <c r="C3439" s="99"/>
      <c r="D3439" s="32"/>
      <c r="E3439" s="39"/>
      <c r="F3439" s="39"/>
      <c r="G3439" s="39"/>
      <c r="H3439" s="39"/>
      <c r="I3439" s="39"/>
      <c r="J3439" s="56"/>
      <c r="K3439" s="50"/>
      <c r="L3439" s="53"/>
      <c r="M3439" s="104"/>
      <c r="N3439" s="48"/>
    </row>
    <row r="3440" spans="2:14" ht="18.5" thickBot="1" x14ac:dyDescent="0.45">
      <c r="B3440" s="98"/>
      <c r="C3440" s="106" t="s">
        <v>700</v>
      </c>
      <c r="D3440" s="32"/>
      <c r="E3440" s="39"/>
      <c r="F3440" s="39"/>
      <c r="G3440" s="39"/>
      <c r="H3440" s="39"/>
      <c r="I3440" s="39"/>
      <c r="J3440" s="56"/>
      <c r="K3440" s="50"/>
      <c r="L3440" s="59" t="s">
        <v>34</v>
      </c>
      <c r="M3440" s="107">
        <f>SUM(M3376:M3422)</f>
        <v>0</v>
      </c>
      <c r="N3440" s="48"/>
    </row>
    <row r="3441" spans="2:14" ht="18" thickTop="1" x14ac:dyDescent="0.35">
      <c r="B3441" s="98"/>
      <c r="C3441" s="99"/>
      <c r="D3441" s="32"/>
      <c r="E3441" s="39"/>
      <c r="F3441" s="39"/>
      <c r="G3441" s="39"/>
      <c r="H3441" s="39"/>
      <c r="I3441" s="39"/>
      <c r="J3441" s="56"/>
      <c r="K3441" s="50"/>
      <c r="L3441" s="53"/>
      <c r="M3441" s="104"/>
      <c r="N3441" s="48"/>
    </row>
    <row r="3442" spans="2:14" x14ac:dyDescent="0.35">
      <c r="B3442" s="109"/>
      <c r="C3442" s="25"/>
      <c r="D3442" s="16"/>
      <c r="E3442" s="110"/>
      <c r="J3442" s="17"/>
      <c r="K3442" s="20"/>
      <c r="M3442" s="111"/>
      <c r="N3442" s="48"/>
    </row>
    <row r="3443" spans="2:14" x14ac:dyDescent="0.35">
      <c r="B3443" s="109"/>
      <c r="C3443" s="25"/>
      <c r="D3443" s="16"/>
      <c r="E3443" s="110"/>
      <c r="J3443" s="17"/>
      <c r="K3443" s="20"/>
      <c r="M3443" s="111"/>
      <c r="N3443" s="48"/>
    </row>
    <row r="3444" spans="2:14" ht="46.5" customHeight="1" x14ac:dyDescent="0.35">
      <c r="C3444" s="50" t="s">
        <v>1043</v>
      </c>
      <c r="E3444" s="7"/>
      <c r="F3444" s="7"/>
      <c r="G3444" s="7"/>
      <c r="H3444" s="7"/>
      <c r="I3444" s="7"/>
      <c r="N3444" s="175"/>
    </row>
    <row r="3445" spans="2:14" x14ac:dyDescent="0.35">
      <c r="C3445" s="50" t="s">
        <v>864</v>
      </c>
      <c r="E3445" s="7"/>
      <c r="F3445" s="7"/>
      <c r="G3445" s="7"/>
      <c r="H3445" s="7"/>
      <c r="I3445" s="7"/>
      <c r="N3445" s="48"/>
    </row>
    <row r="3446" spans="2:14" x14ac:dyDescent="0.35">
      <c r="C3446" s="50" t="s">
        <v>897</v>
      </c>
      <c r="E3446" s="7"/>
      <c r="F3446" s="7"/>
      <c r="G3446" s="7"/>
      <c r="H3446" s="7"/>
      <c r="I3446" s="7"/>
      <c r="N3446" s="5"/>
    </row>
    <row r="3447" spans="2:14" ht="18" x14ac:dyDescent="0.4">
      <c r="B3447" s="112"/>
      <c r="C3447" s="50" t="s">
        <v>1103</v>
      </c>
      <c r="D3447" s="113"/>
      <c r="E3447" s="72"/>
      <c r="F3447" s="72"/>
      <c r="G3447" s="72"/>
      <c r="H3447" s="72"/>
      <c r="I3447" s="72"/>
      <c r="J3447" s="6"/>
      <c r="K3447" s="6"/>
      <c r="L3447" s="72"/>
      <c r="M3447" s="72"/>
      <c r="N3447" s="5"/>
    </row>
    <row r="3448" spans="2:14" ht="18" x14ac:dyDescent="0.4">
      <c r="B3448" s="112"/>
      <c r="C3448" s="114" t="s">
        <v>807</v>
      </c>
      <c r="D3448" s="113"/>
      <c r="E3448" s="72"/>
      <c r="F3448" s="72"/>
      <c r="G3448" s="72"/>
      <c r="H3448" s="72"/>
      <c r="I3448" s="72"/>
      <c r="J3448" s="6"/>
      <c r="K3448" s="6"/>
      <c r="L3448" s="72"/>
      <c r="M3448" s="72"/>
      <c r="N3448" s="5"/>
    </row>
    <row r="3449" spans="2:14" ht="18" x14ac:dyDescent="0.4">
      <c r="B3449" s="58"/>
      <c r="K3449" s="6" t="s">
        <v>0</v>
      </c>
      <c r="N3449" s="5"/>
    </row>
    <row r="3450" spans="2:14" ht="18" x14ac:dyDescent="0.4">
      <c r="B3450" s="96" t="s">
        <v>712</v>
      </c>
      <c r="K3450" s="6" t="s">
        <v>1157</v>
      </c>
      <c r="N3450" s="5"/>
    </row>
    <row r="3451" spans="2:14" ht="18" x14ac:dyDescent="0.4">
      <c r="K3451" s="6" t="str">
        <f>+K3372</f>
        <v>DLAMVUZO HIGH SCHOOL</v>
      </c>
      <c r="N3451" s="5"/>
    </row>
    <row r="3452" spans="2:14" ht="18" x14ac:dyDescent="0.4">
      <c r="B3452" s="54"/>
      <c r="C3452" s="58"/>
      <c r="D3452" s="55"/>
      <c r="E3452" s="39"/>
      <c r="F3452" s="39"/>
      <c r="G3452" s="39"/>
      <c r="H3452" s="39"/>
      <c r="I3452" s="39"/>
      <c r="J3452" s="56"/>
      <c r="K3452" s="50"/>
      <c r="L3452" s="53"/>
      <c r="M3452" s="57"/>
      <c r="N3452" s="5"/>
    </row>
    <row r="3453" spans="2:14" ht="18" x14ac:dyDescent="0.35">
      <c r="B3453" s="54"/>
      <c r="C3453" s="97"/>
      <c r="D3453" s="55"/>
      <c r="E3453" s="39"/>
      <c r="F3453" s="39"/>
      <c r="G3453" s="39"/>
      <c r="H3453" s="39"/>
      <c r="I3453" s="39"/>
      <c r="J3453" s="56"/>
      <c r="K3453" s="50"/>
      <c r="L3453" s="53"/>
      <c r="M3453" s="57"/>
      <c r="N3453" s="5"/>
    </row>
    <row r="3454" spans="2:14" ht="18" x14ac:dyDescent="0.4">
      <c r="B3454" s="115" t="s">
        <v>684</v>
      </c>
      <c r="C3454" s="116" t="s">
        <v>898</v>
      </c>
      <c r="D3454" s="50"/>
      <c r="E3454" s="53"/>
      <c r="F3454" s="53" t="s">
        <v>34</v>
      </c>
      <c r="G3454" s="50"/>
      <c r="H3454" s="50"/>
      <c r="I3454" s="50"/>
      <c r="J3454" s="103"/>
      <c r="K3454" s="50"/>
      <c r="L3454" s="53"/>
      <c r="M3454" s="117" t="s">
        <v>7</v>
      </c>
      <c r="N3454" s="5"/>
    </row>
    <row r="3455" spans="2:14" x14ac:dyDescent="0.35">
      <c r="B3455" s="130"/>
      <c r="C3455" s="99"/>
      <c r="D3455" s="100"/>
      <c r="E3455" s="101"/>
      <c r="F3455" s="102"/>
      <c r="G3455" s="50"/>
      <c r="H3455" s="50"/>
      <c r="I3455" s="50"/>
      <c r="J3455" s="103"/>
      <c r="K3455" s="50"/>
      <c r="L3455" s="53"/>
      <c r="M3455" s="104"/>
      <c r="N3455" s="5"/>
    </row>
    <row r="3456" spans="2:14" x14ac:dyDescent="0.35">
      <c r="B3456" s="130">
        <v>1</v>
      </c>
      <c r="C3456" s="99" t="s">
        <v>711</v>
      </c>
      <c r="D3456" s="100" t="s">
        <v>686</v>
      </c>
      <c r="E3456" s="101"/>
      <c r="F3456" s="102" t="s">
        <v>34</v>
      </c>
      <c r="G3456" s="50"/>
      <c r="H3456" s="50"/>
      <c r="I3456" s="50"/>
      <c r="J3456" s="103"/>
      <c r="K3456" s="131"/>
      <c r="L3456" s="53" t="s">
        <v>34</v>
      </c>
      <c r="M3456" s="104">
        <f>+M2289</f>
        <v>0</v>
      </c>
      <c r="N3456" s="48"/>
    </row>
    <row r="3457" spans="2:14" x14ac:dyDescent="0.35">
      <c r="B3457" s="130"/>
      <c r="C3457" s="99"/>
      <c r="D3457" s="100"/>
      <c r="E3457" s="101"/>
      <c r="F3457" s="102"/>
      <c r="G3457" s="50"/>
      <c r="H3457" s="50"/>
      <c r="I3457" s="50"/>
      <c r="J3457" s="103"/>
      <c r="K3457" s="50"/>
      <c r="L3457" s="53"/>
      <c r="M3457" s="104"/>
      <c r="N3457" s="48"/>
    </row>
    <row r="3458" spans="2:14" x14ac:dyDescent="0.35">
      <c r="B3458" s="130">
        <v>2</v>
      </c>
      <c r="C3458" s="99" t="s">
        <v>750</v>
      </c>
      <c r="D3458" s="100" t="s">
        <v>686</v>
      </c>
      <c r="E3458" s="50"/>
      <c r="F3458" s="50"/>
      <c r="G3458" s="50"/>
      <c r="H3458" s="50"/>
      <c r="I3458" s="50"/>
      <c r="J3458" s="103"/>
      <c r="K3458" s="50"/>
      <c r="L3458" s="53" t="s">
        <v>34</v>
      </c>
      <c r="M3458" s="104">
        <f>+M2362</f>
        <v>0</v>
      </c>
      <c r="N3458" s="48"/>
    </row>
    <row r="3459" spans="2:14" x14ac:dyDescent="0.35">
      <c r="B3459" s="130"/>
      <c r="C3459" s="99"/>
      <c r="D3459" s="100"/>
      <c r="E3459" s="50"/>
      <c r="F3459" s="50"/>
      <c r="G3459" s="50"/>
      <c r="H3459" s="50"/>
      <c r="I3459" s="50"/>
      <c r="J3459" s="103"/>
      <c r="K3459" s="50"/>
      <c r="L3459" s="53"/>
      <c r="M3459" s="104"/>
      <c r="N3459" s="48"/>
    </row>
    <row r="3460" spans="2:14" x14ac:dyDescent="0.35">
      <c r="B3460" s="130">
        <v>3</v>
      </c>
      <c r="C3460" s="99" t="s">
        <v>899</v>
      </c>
      <c r="D3460" s="100" t="s">
        <v>686</v>
      </c>
      <c r="E3460" s="39"/>
      <c r="F3460" s="39"/>
      <c r="G3460" s="39"/>
      <c r="H3460" s="39"/>
      <c r="I3460" s="39"/>
      <c r="J3460" s="56"/>
      <c r="K3460" s="50"/>
      <c r="L3460" s="53" t="s">
        <v>34</v>
      </c>
      <c r="M3460" s="104">
        <f>+M2564</f>
        <v>0</v>
      </c>
      <c r="N3460" s="48"/>
    </row>
    <row r="3461" spans="2:14" x14ac:dyDescent="0.35">
      <c r="B3461" s="130"/>
      <c r="C3461" s="99"/>
      <c r="D3461" s="100"/>
      <c r="E3461" s="39"/>
      <c r="F3461" s="39"/>
      <c r="G3461" s="39"/>
      <c r="H3461" s="39"/>
      <c r="I3461" s="39"/>
      <c r="J3461" s="56"/>
      <c r="K3461" s="50"/>
      <c r="L3461" s="53"/>
      <c r="M3461" s="104"/>
      <c r="N3461" s="48"/>
    </row>
    <row r="3462" spans="2:14" x14ac:dyDescent="0.35">
      <c r="B3462" s="130">
        <v>4</v>
      </c>
      <c r="C3462" s="99" t="s">
        <v>900</v>
      </c>
      <c r="D3462" s="100" t="s">
        <v>686</v>
      </c>
      <c r="E3462" s="39"/>
      <c r="F3462" s="39"/>
      <c r="G3462" s="39"/>
      <c r="H3462" s="39"/>
      <c r="I3462" s="39"/>
      <c r="J3462" s="56"/>
      <c r="K3462" s="50"/>
      <c r="L3462" s="53" t="s">
        <v>34</v>
      </c>
      <c r="M3462" s="104">
        <f>+M2626</f>
        <v>0</v>
      </c>
      <c r="N3462" s="48"/>
    </row>
    <row r="3463" spans="2:14" x14ac:dyDescent="0.35">
      <c r="B3463" s="130"/>
      <c r="C3463" s="99"/>
      <c r="D3463" s="100"/>
      <c r="E3463" s="39"/>
      <c r="F3463" s="39"/>
      <c r="G3463" s="39"/>
      <c r="H3463" s="39"/>
      <c r="I3463" s="39"/>
      <c r="J3463" s="56"/>
      <c r="K3463" s="50"/>
      <c r="L3463" s="53"/>
      <c r="M3463" s="104"/>
      <c r="N3463" s="48"/>
    </row>
    <row r="3464" spans="2:14" x14ac:dyDescent="0.35">
      <c r="B3464" s="130">
        <v>5</v>
      </c>
      <c r="C3464" s="99" t="s">
        <v>806</v>
      </c>
      <c r="D3464" s="100" t="s">
        <v>686</v>
      </c>
      <c r="E3464" s="39"/>
      <c r="F3464" s="39"/>
      <c r="G3464" s="39"/>
      <c r="H3464" s="39"/>
      <c r="I3464" s="39"/>
      <c r="J3464" s="56"/>
      <c r="K3464" s="50"/>
      <c r="L3464" s="53" t="s">
        <v>34</v>
      </c>
      <c r="M3464" s="104">
        <f>+M2768</f>
        <v>0</v>
      </c>
      <c r="N3464" s="48"/>
    </row>
    <row r="3465" spans="2:14" x14ac:dyDescent="0.35">
      <c r="B3465" s="130"/>
      <c r="C3465" s="99"/>
      <c r="D3465" s="100"/>
      <c r="E3465" s="39"/>
      <c r="F3465" s="39"/>
      <c r="G3465" s="39"/>
      <c r="H3465" s="39"/>
      <c r="I3465" s="39"/>
      <c r="J3465" s="56"/>
      <c r="K3465" s="50"/>
      <c r="L3465" s="53"/>
      <c r="M3465" s="104"/>
      <c r="N3465" s="48"/>
    </row>
    <row r="3466" spans="2:14" x14ac:dyDescent="0.35">
      <c r="B3466" s="130">
        <v>6</v>
      </c>
      <c r="C3466" s="99" t="s">
        <v>819</v>
      </c>
      <c r="D3466" s="100" t="s">
        <v>686</v>
      </c>
      <c r="E3466" s="39"/>
      <c r="F3466" s="39"/>
      <c r="G3466" s="39"/>
      <c r="H3466" s="39"/>
      <c r="I3466" s="39"/>
      <c r="J3466" s="56"/>
      <c r="K3466" s="50"/>
      <c r="L3466" s="53" t="s">
        <v>34</v>
      </c>
      <c r="M3466" s="104">
        <f>+M2831</f>
        <v>0</v>
      </c>
      <c r="N3466" s="48"/>
    </row>
    <row r="3467" spans="2:14" x14ac:dyDescent="0.35">
      <c r="B3467" s="130"/>
      <c r="C3467" s="99"/>
      <c r="D3467" s="100"/>
      <c r="E3467" s="39"/>
      <c r="F3467" s="39"/>
      <c r="G3467" s="39"/>
      <c r="H3467" s="39"/>
      <c r="I3467" s="39"/>
      <c r="J3467" s="56"/>
      <c r="K3467" s="50"/>
      <c r="L3467" s="53"/>
      <c r="M3467" s="104"/>
      <c r="N3467" s="48"/>
    </row>
    <row r="3468" spans="2:14" x14ac:dyDescent="0.35">
      <c r="B3468" s="130">
        <v>7</v>
      </c>
      <c r="C3468" s="99" t="s">
        <v>901</v>
      </c>
      <c r="D3468" s="100" t="s">
        <v>686</v>
      </c>
      <c r="E3468" s="39"/>
      <c r="F3468" s="39"/>
      <c r="G3468" s="39"/>
      <c r="H3468" s="39"/>
      <c r="I3468" s="39"/>
      <c r="J3468" s="56"/>
      <c r="K3468" s="50"/>
      <c r="L3468" s="53" t="s">
        <v>34</v>
      </c>
      <c r="M3468" s="104">
        <f>+M2893</f>
        <v>0</v>
      </c>
      <c r="N3468" s="48"/>
    </row>
    <row r="3469" spans="2:14" x14ac:dyDescent="0.35">
      <c r="B3469" s="130"/>
      <c r="C3469" s="99"/>
      <c r="D3469" s="100"/>
      <c r="E3469" s="39"/>
      <c r="F3469" s="39"/>
      <c r="G3469" s="39"/>
      <c r="H3469" s="39"/>
      <c r="I3469" s="39"/>
      <c r="J3469" s="56"/>
      <c r="K3469" s="50"/>
      <c r="L3469" s="53"/>
      <c r="M3469" s="104"/>
      <c r="N3469" s="48"/>
    </row>
    <row r="3470" spans="2:14" x14ac:dyDescent="0.35">
      <c r="B3470" s="130">
        <v>8</v>
      </c>
      <c r="C3470" s="99" t="s">
        <v>835</v>
      </c>
      <c r="D3470" s="100" t="s">
        <v>686</v>
      </c>
      <c r="E3470" s="39"/>
      <c r="F3470" s="39"/>
      <c r="G3470" s="39"/>
      <c r="H3470" s="39"/>
      <c r="I3470" s="39"/>
      <c r="J3470" s="56"/>
      <c r="K3470" s="50"/>
      <c r="L3470" s="53" t="s">
        <v>34</v>
      </c>
      <c r="M3470" s="104">
        <f>+M2971</f>
        <v>0</v>
      </c>
      <c r="N3470" s="48"/>
    </row>
    <row r="3471" spans="2:14" x14ac:dyDescent="0.35">
      <c r="B3471" s="130"/>
      <c r="C3471" s="99"/>
      <c r="D3471" s="100"/>
      <c r="E3471" s="39"/>
      <c r="F3471" s="39"/>
      <c r="G3471" s="39"/>
      <c r="H3471" s="39"/>
      <c r="I3471" s="39"/>
      <c r="J3471" s="56"/>
      <c r="K3471" s="50"/>
      <c r="L3471" s="53"/>
      <c r="M3471" s="104"/>
      <c r="N3471" s="48"/>
    </row>
    <row r="3472" spans="2:14" x14ac:dyDescent="0.35">
      <c r="B3472" s="130">
        <v>9</v>
      </c>
      <c r="C3472" s="99" t="s">
        <v>865</v>
      </c>
      <c r="D3472" s="100" t="s">
        <v>686</v>
      </c>
      <c r="E3472" s="39"/>
      <c r="F3472" s="39"/>
      <c r="G3472" s="39"/>
      <c r="H3472" s="39"/>
      <c r="I3472" s="39"/>
      <c r="J3472" s="56"/>
      <c r="K3472" s="50"/>
      <c r="L3472" s="53" t="s">
        <v>34</v>
      </c>
      <c r="M3472" s="104">
        <f>+M3199</f>
        <v>0</v>
      </c>
      <c r="N3472" s="48"/>
    </row>
    <row r="3473" spans="2:14" x14ac:dyDescent="0.35">
      <c r="B3473" s="130"/>
      <c r="C3473" s="99"/>
      <c r="D3473" s="100"/>
      <c r="E3473" s="39"/>
      <c r="F3473" s="39"/>
      <c r="G3473" s="39"/>
      <c r="H3473" s="39"/>
      <c r="I3473" s="39"/>
      <c r="J3473" s="56"/>
      <c r="K3473" s="50"/>
      <c r="L3473" s="53"/>
      <c r="M3473" s="104"/>
      <c r="N3473" s="48"/>
    </row>
    <row r="3474" spans="2:14" x14ac:dyDescent="0.35">
      <c r="B3474" s="130">
        <v>10</v>
      </c>
      <c r="C3474" s="99" t="s">
        <v>897</v>
      </c>
      <c r="D3474" s="100" t="s">
        <v>686</v>
      </c>
      <c r="E3474" s="39"/>
      <c r="F3474" s="39"/>
      <c r="G3474" s="39"/>
      <c r="H3474" s="39"/>
      <c r="I3474" s="39"/>
      <c r="J3474" s="56"/>
      <c r="K3474" s="50"/>
      <c r="L3474" s="53" t="s">
        <v>34</v>
      </c>
      <c r="M3474" s="104">
        <f>+M3440</f>
        <v>0</v>
      </c>
      <c r="N3474" s="48"/>
    </row>
    <row r="3475" spans="2:14" x14ac:dyDescent="0.35">
      <c r="B3475" s="130"/>
      <c r="C3475" s="99"/>
      <c r="D3475" s="32"/>
      <c r="E3475" s="39"/>
      <c r="F3475" s="39"/>
      <c r="G3475" s="39"/>
      <c r="H3475" s="39"/>
      <c r="I3475" s="39"/>
      <c r="J3475" s="56"/>
      <c r="K3475" s="50"/>
      <c r="L3475" s="53"/>
      <c r="M3475" s="104"/>
      <c r="N3475" s="48"/>
    </row>
    <row r="3476" spans="2:14" x14ac:dyDescent="0.35">
      <c r="B3476" s="130"/>
      <c r="C3476" s="99"/>
      <c r="D3476" s="32"/>
      <c r="E3476" s="39"/>
      <c r="F3476" s="39"/>
      <c r="G3476" s="39"/>
      <c r="H3476" s="39"/>
      <c r="I3476" s="39"/>
      <c r="J3476" s="56"/>
      <c r="K3476" s="50"/>
      <c r="L3476" s="53"/>
      <c r="M3476" s="104"/>
      <c r="N3476" s="48"/>
    </row>
    <row r="3477" spans="2:14" x14ac:dyDescent="0.35">
      <c r="B3477" s="130"/>
      <c r="C3477" s="99"/>
      <c r="D3477" s="32"/>
      <c r="E3477" s="39"/>
      <c r="F3477" s="39"/>
      <c r="G3477" s="39"/>
      <c r="H3477" s="39"/>
      <c r="I3477" s="39"/>
      <c r="J3477" s="56"/>
      <c r="K3477" s="50"/>
      <c r="L3477" s="53"/>
      <c r="M3477" s="104"/>
      <c r="N3477" s="48"/>
    </row>
    <row r="3478" spans="2:14" x14ac:dyDescent="0.35">
      <c r="B3478" s="130"/>
      <c r="C3478" s="99"/>
      <c r="D3478" s="32"/>
      <c r="E3478" s="39"/>
      <c r="F3478" s="39"/>
      <c r="G3478" s="39"/>
      <c r="H3478" s="39"/>
      <c r="I3478" s="39"/>
      <c r="J3478" s="56"/>
      <c r="K3478" s="50"/>
      <c r="L3478" s="53"/>
      <c r="M3478" s="104"/>
      <c r="N3478" s="48"/>
    </row>
    <row r="3479" spans="2:14" x14ac:dyDescent="0.35">
      <c r="B3479" s="130"/>
      <c r="C3479" s="99"/>
      <c r="D3479" s="32"/>
      <c r="E3479" s="39"/>
      <c r="F3479" s="39"/>
      <c r="G3479" s="39"/>
      <c r="H3479" s="39"/>
      <c r="I3479" s="39"/>
      <c r="J3479" s="56"/>
      <c r="K3479" s="50"/>
      <c r="L3479" s="53"/>
      <c r="M3479" s="104"/>
      <c r="N3479" s="48"/>
    </row>
    <row r="3480" spans="2:14" x14ac:dyDescent="0.35">
      <c r="B3480" s="130"/>
      <c r="C3480" s="99"/>
      <c r="D3480" s="32"/>
      <c r="E3480" s="39"/>
      <c r="F3480" s="39"/>
      <c r="G3480" s="39"/>
      <c r="H3480" s="39"/>
      <c r="I3480" s="39"/>
      <c r="J3480" s="56"/>
      <c r="K3480" s="50"/>
      <c r="L3480" s="53"/>
      <c r="M3480" s="104"/>
      <c r="N3480" s="48"/>
    </row>
    <row r="3481" spans="2:14" x14ac:dyDescent="0.35">
      <c r="B3481" s="130"/>
      <c r="C3481" s="99"/>
      <c r="D3481" s="32"/>
      <c r="E3481" s="39"/>
      <c r="F3481" s="39"/>
      <c r="G3481" s="39"/>
      <c r="H3481" s="39"/>
      <c r="I3481" s="39"/>
      <c r="J3481" s="56"/>
      <c r="K3481" s="50"/>
      <c r="L3481" s="53"/>
      <c r="M3481" s="104"/>
      <c r="N3481" s="48"/>
    </row>
    <row r="3482" spans="2:14" x14ac:dyDescent="0.35">
      <c r="B3482" s="130"/>
      <c r="C3482" s="99"/>
      <c r="D3482" s="32"/>
      <c r="E3482" s="39"/>
      <c r="F3482" s="39"/>
      <c r="G3482" s="39"/>
      <c r="H3482" s="39"/>
      <c r="I3482" s="39"/>
      <c r="J3482" s="56"/>
      <c r="K3482" s="50"/>
      <c r="L3482" s="53"/>
      <c r="M3482" s="104"/>
      <c r="N3482" s="48"/>
    </row>
    <row r="3483" spans="2:14" x14ac:dyDescent="0.35">
      <c r="B3483" s="130"/>
      <c r="C3483" s="99"/>
      <c r="D3483" s="32"/>
      <c r="E3483" s="39"/>
      <c r="F3483" s="39"/>
      <c r="G3483" s="39"/>
      <c r="H3483" s="39"/>
      <c r="I3483" s="39"/>
      <c r="J3483" s="56"/>
      <c r="K3483" s="50"/>
      <c r="L3483" s="53"/>
      <c r="M3483" s="104"/>
      <c r="N3483" s="48"/>
    </row>
    <row r="3484" spans="2:14" x14ac:dyDescent="0.35">
      <c r="B3484" s="130"/>
      <c r="C3484" s="99"/>
      <c r="D3484" s="32"/>
      <c r="E3484" s="39"/>
      <c r="F3484" s="39"/>
      <c r="G3484" s="39"/>
      <c r="H3484" s="39"/>
      <c r="I3484" s="39"/>
      <c r="J3484" s="56"/>
      <c r="K3484" s="50"/>
      <c r="L3484" s="53"/>
      <c r="M3484" s="104"/>
      <c r="N3484" s="48"/>
    </row>
    <row r="3485" spans="2:14" x14ac:dyDescent="0.35">
      <c r="B3485" s="130"/>
      <c r="C3485" s="99"/>
      <c r="D3485" s="32"/>
      <c r="E3485" s="39"/>
      <c r="F3485" s="39"/>
      <c r="G3485" s="39"/>
      <c r="H3485" s="39"/>
      <c r="I3485" s="39"/>
      <c r="J3485" s="56"/>
      <c r="K3485" s="50"/>
      <c r="L3485" s="53"/>
      <c r="M3485" s="104"/>
      <c r="N3485" s="48"/>
    </row>
    <row r="3486" spans="2:14" x14ac:dyDescent="0.35">
      <c r="B3486" s="130"/>
      <c r="C3486" s="99"/>
      <c r="D3486" s="32"/>
      <c r="E3486" s="39"/>
      <c r="F3486" s="39"/>
      <c r="G3486" s="39"/>
      <c r="H3486" s="39"/>
      <c r="I3486" s="39"/>
      <c r="J3486" s="56"/>
      <c r="K3486" s="50"/>
      <c r="L3486" s="53"/>
      <c r="M3486" s="104"/>
      <c r="N3486" s="48"/>
    </row>
    <row r="3487" spans="2:14" x14ac:dyDescent="0.35">
      <c r="B3487" s="130"/>
      <c r="C3487" s="99"/>
      <c r="D3487" s="32"/>
      <c r="E3487" s="39"/>
      <c r="F3487" s="39"/>
      <c r="G3487" s="39"/>
      <c r="H3487" s="39"/>
      <c r="I3487" s="39"/>
      <c r="J3487" s="56"/>
      <c r="K3487" s="50"/>
      <c r="L3487" s="53"/>
      <c r="M3487" s="104"/>
      <c r="N3487" s="48"/>
    </row>
    <row r="3488" spans="2:14" x14ac:dyDescent="0.35">
      <c r="B3488" s="130"/>
      <c r="C3488" s="99"/>
      <c r="D3488" s="32"/>
      <c r="E3488" s="39"/>
      <c r="F3488" s="39"/>
      <c r="G3488" s="39"/>
      <c r="H3488" s="39"/>
      <c r="I3488" s="39"/>
      <c r="J3488" s="56"/>
      <c r="K3488" s="50"/>
      <c r="L3488" s="53"/>
      <c r="M3488" s="104"/>
      <c r="N3488" s="48"/>
    </row>
    <row r="3489" spans="2:14" x14ac:dyDescent="0.35">
      <c r="B3489" s="130"/>
      <c r="C3489" s="99"/>
      <c r="D3489" s="32"/>
      <c r="E3489" s="39"/>
      <c r="F3489" s="39"/>
      <c r="G3489" s="39"/>
      <c r="H3489" s="39"/>
      <c r="I3489" s="39"/>
      <c r="J3489" s="56"/>
      <c r="K3489" s="50"/>
      <c r="L3489" s="53"/>
      <c r="M3489" s="104"/>
      <c r="N3489" s="48"/>
    </row>
    <row r="3490" spans="2:14" x14ac:dyDescent="0.35">
      <c r="B3490" s="130"/>
      <c r="C3490" s="99"/>
      <c r="D3490" s="32"/>
      <c r="E3490" s="39"/>
      <c r="F3490" s="39"/>
      <c r="G3490" s="39"/>
      <c r="H3490" s="39"/>
      <c r="I3490" s="39"/>
      <c r="J3490" s="56"/>
      <c r="K3490" s="50"/>
      <c r="L3490" s="53"/>
      <c r="M3490" s="104"/>
      <c r="N3490" s="48"/>
    </row>
    <row r="3491" spans="2:14" x14ac:dyDescent="0.35">
      <c r="B3491" s="130"/>
      <c r="C3491" s="99"/>
      <c r="D3491" s="32"/>
      <c r="E3491" s="39"/>
      <c r="F3491" s="39"/>
      <c r="G3491" s="39"/>
      <c r="H3491" s="39"/>
      <c r="I3491" s="39"/>
      <c r="J3491" s="56"/>
      <c r="K3491" s="50"/>
      <c r="L3491" s="53"/>
      <c r="M3491" s="104"/>
      <c r="N3491" s="48"/>
    </row>
    <row r="3492" spans="2:14" x14ac:dyDescent="0.35">
      <c r="B3492" s="130"/>
      <c r="C3492" s="99"/>
      <c r="D3492" s="32"/>
      <c r="E3492" s="39"/>
      <c r="F3492" s="39"/>
      <c r="G3492" s="39"/>
      <c r="H3492" s="39"/>
      <c r="I3492" s="39"/>
      <c r="J3492" s="56"/>
      <c r="K3492" s="50"/>
      <c r="L3492" s="53"/>
      <c r="M3492" s="104"/>
      <c r="N3492" s="48"/>
    </row>
    <row r="3493" spans="2:14" x14ac:dyDescent="0.35">
      <c r="B3493" s="130"/>
      <c r="C3493" s="99"/>
      <c r="D3493" s="32"/>
      <c r="E3493" s="39"/>
      <c r="F3493" s="39"/>
      <c r="G3493" s="39"/>
      <c r="H3493" s="39"/>
      <c r="I3493" s="39"/>
      <c r="J3493" s="56"/>
      <c r="K3493" s="50"/>
      <c r="L3493" s="53"/>
      <c r="M3493" s="104"/>
      <c r="N3493" s="48"/>
    </row>
    <row r="3494" spans="2:14" x14ac:dyDescent="0.35">
      <c r="B3494" s="130"/>
      <c r="C3494" s="99"/>
      <c r="D3494" s="32"/>
      <c r="E3494" s="39"/>
      <c r="F3494" s="39"/>
      <c r="G3494" s="39"/>
      <c r="H3494" s="39"/>
      <c r="I3494" s="39"/>
      <c r="J3494" s="56"/>
      <c r="K3494" s="50"/>
      <c r="L3494" s="53"/>
      <c r="M3494" s="104"/>
      <c r="N3494" s="48"/>
    </row>
    <row r="3495" spans="2:14" x14ac:dyDescent="0.35">
      <c r="B3495" s="130"/>
      <c r="C3495" s="99"/>
      <c r="D3495" s="32"/>
      <c r="E3495" s="39"/>
      <c r="F3495" s="39"/>
      <c r="G3495" s="39"/>
      <c r="H3495" s="39"/>
      <c r="I3495" s="39"/>
      <c r="J3495" s="56"/>
      <c r="K3495" s="50"/>
      <c r="L3495" s="53"/>
      <c r="M3495" s="104"/>
      <c r="N3495" s="48"/>
    </row>
    <row r="3496" spans="2:14" x14ac:dyDescent="0.35">
      <c r="B3496" s="130"/>
      <c r="C3496" s="99"/>
      <c r="D3496" s="32"/>
      <c r="E3496" s="39"/>
      <c r="F3496" s="39"/>
      <c r="G3496" s="39"/>
      <c r="H3496" s="39"/>
      <c r="I3496" s="39"/>
      <c r="J3496" s="56"/>
      <c r="K3496" s="50"/>
      <c r="L3496" s="53"/>
      <c r="M3496" s="104"/>
      <c r="N3496" s="48"/>
    </row>
    <row r="3497" spans="2:14" x14ac:dyDescent="0.35">
      <c r="B3497" s="130"/>
      <c r="C3497" s="99"/>
      <c r="D3497" s="32"/>
      <c r="E3497" s="39"/>
      <c r="F3497" s="39"/>
      <c r="G3497" s="39"/>
      <c r="H3497" s="39"/>
      <c r="I3497" s="39"/>
      <c r="J3497" s="56"/>
      <c r="K3497" s="50"/>
      <c r="L3497" s="53"/>
      <c r="M3497" s="104"/>
      <c r="N3497" s="48"/>
    </row>
    <row r="3498" spans="2:14" x14ac:dyDescent="0.35">
      <c r="B3498" s="130"/>
      <c r="C3498" s="99"/>
      <c r="D3498" s="32"/>
      <c r="E3498" s="39"/>
      <c r="F3498" s="39"/>
      <c r="G3498" s="39"/>
      <c r="H3498" s="39"/>
      <c r="I3498" s="39"/>
      <c r="J3498" s="56"/>
      <c r="K3498" s="50"/>
      <c r="L3498" s="53"/>
      <c r="M3498" s="104"/>
      <c r="N3498" s="48"/>
    </row>
    <row r="3499" spans="2:14" x14ac:dyDescent="0.35">
      <c r="B3499" s="130"/>
      <c r="C3499" s="99"/>
      <c r="D3499" s="32"/>
      <c r="E3499" s="39"/>
      <c r="F3499" s="39"/>
      <c r="G3499" s="39"/>
      <c r="H3499" s="39"/>
      <c r="I3499" s="39"/>
      <c r="J3499" s="56"/>
      <c r="K3499" s="50"/>
      <c r="L3499" s="53"/>
      <c r="M3499" s="104"/>
      <c r="N3499" s="48"/>
    </row>
    <row r="3500" spans="2:14" x14ac:dyDescent="0.35">
      <c r="B3500" s="130"/>
      <c r="C3500" s="99"/>
      <c r="D3500" s="32"/>
      <c r="E3500" s="39"/>
      <c r="F3500" s="39"/>
      <c r="G3500" s="39"/>
      <c r="H3500" s="39"/>
      <c r="I3500" s="39"/>
      <c r="J3500" s="56"/>
      <c r="K3500" s="50"/>
      <c r="L3500" s="53"/>
      <c r="M3500" s="104"/>
      <c r="N3500" s="48"/>
    </row>
    <row r="3501" spans="2:14" x14ac:dyDescent="0.35">
      <c r="B3501" s="130"/>
      <c r="C3501" s="99"/>
      <c r="D3501" s="32"/>
      <c r="E3501" s="39"/>
      <c r="F3501" s="39"/>
      <c r="G3501" s="39"/>
      <c r="H3501" s="39"/>
      <c r="I3501" s="39"/>
      <c r="J3501" s="56"/>
      <c r="K3501" s="50"/>
      <c r="L3501" s="53"/>
      <c r="M3501" s="104"/>
      <c r="N3501" s="48"/>
    </row>
    <row r="3502" spans="2:14" x14ac:dyDescent="0.35">
      <c r="B3502" s="130"/>
      <c r="C3502" s="99"/>
      <c r="D3502" s="32"/>
      <c r="E3502" s="39"/>
      <c r="F3502" s="39"/>
      <c r="G3502" s="39"/>
      <c r="H3502" s="39"/>
      <c r="I3502" s="39"/>
      <c r="J3502" s="56"/>
      <c r="K3502" s="50"/>
      <c r="L3502" s="53"/>
      <c r="M3502" s="104"/>
      <c r="N3502" s="48"/>
    </row>
    <row r="3503" spans="2:14" x14ac:dyDescent="0.35">
      <c r="B3503" s="130"/>
      <c r="C3503" s="99"/>
      <c r="D3503" s="32"/>
      <c r="E3503" s="39"/>
      <c r="F3503" s="39"/>
      <c r="G3503" s="39"/>
      <c r="H3503" s="39"/>
      <c r="I3503" s="39"/>
      <c r="J3503" s="56"/>
      <c r="K3503" s="50"/>
      <c r="L3503" s="53"/>
      <c r="M3503" s="104"/>
      <c r="N3503" s="48"/>
    </row>
    <row r="3504" spans="2:14" x14ac:dyDescent="0.35">
      <c r="B3504" s="130"/>
      <c r="C3504" s="99"/>
      <c r="D3504" s="32"/>
      <c r="E3504" s="39"/>
      <c r="F3504" s="39"/>
      <c r="G3504" s="39"/>
      <c r="H3504" s="39"/>
      <c r="I3504" s="39"/>
      <c r="J3504" s="56"/>
      <c r="K3504" s="50"/>
      <c r="L3504" s="53"/>
      <c r="M3504" s="104"/>
      <c r="N3504" s="48"/>
    </row>
    <row r="3505" spans="2:14" x14ac:dyDescent="0.35">
      <c r="B3505" s="130"/>
      <c r="C3505" s="99"/>
      <c r="D3505" s="32"/>
      <c r="E3505" s="39"/>
      <c r="F3505" s="39"/>
      <c r="G3505" s="39"/>
      <c r="H3505" s="39"/>
      <c r="I3505" s="39"/>
      <c r="J3505" s="56"/>
      <c r="K3505" s="50"/>
      <c r="L3505" s="53"/>
      <c r="M3505" s="104"/>
      <c r="N3505" s="48"/>
    </row>
    <row r="3506" spans="2:14" x14ac:dyDescent="0.35">
      <c r="B3506" s="130"/>
      <c r="C3506" s="99"/>
      <c r="D3506" s="32"/>
      <c r="E3506" s="39"/>
      <c r="F3506" s="39"/>
      <c r="G3506" s="39"/>
      <c r="H3506" s="39"/>
      <c r="I3506" s="39"/>
      <c r="J3506" s="56"/>
      <c r="K3506" s="50"/>
      <c r="L3506" s="53"/>
      <c r="M3506" s="104"/>
      <c r="N3506" s="48"/>
    </row>
    <row r="3507" spans="2:14" x14ac:dyDescent="0.35">
      <c r="B3507" s="130"/>
      <c r="C3507" s="99"/>
      <c r="D3507" s="32"/>
      <c r="E3507" s="39"/>
      <c r="F3507" s="39"/>
      <c r="G3507" s="39"/>
      <c r="H3507" s="39"/>
      <c r="I3507" s="39"/>
      <c r="J3507" s="56"/>
      <c r="K3507" s="50"/>
      <c r="L3507" s="53"/>
      <c r="M3507" s="104"/>
      <c r="N3507" s="48"/>
    </row>
    <row r="3508" spans="2:14" x14ac:dyDescent="0.35">
      <c r="B3508" s="130"/>
      <c r="C3508" s="99"/>
      <c r="D3508" s="32"/>
      <c r="E3508" s="39"/>
      <c r="F3508" s="39"/>
      <c r="G3508" s="39"/>
      <c r="H3508" s="39"/>
      <c r="I3508" s="39"/>
      <c r="J3508" s="56"/>
      <c r="K3508" s="50"/>
      <c r="L3508" s="53"/>
      <c r="M3508" s="104"/>
      <c r="N3508" s="48"/>
    </row>
    <row r="3509" spans="2:14" x14ac:dyDescent="0.35">
      <c r="B3509" s="130"/>
      <c r="C3509" s="99"/>
      <c r="D3509" s="32"/>
      <c r="E3509" s="39"/>
      <c r="F3509" s="39"/>
      <c r="G3509" s="39"/>
      <c r="H3509" s="39"/>
      <c r="I3509" s="39"/>
      <c r="J3509" s="56"/>
      <c r="K3509" s="50"/>
      <c r="L3509" s="53"/>
      <c r="M3509" s="104"/>
      <c r="N3509" s="48"/>
    </row>
    <row r="3510" spans="2:14" x14ac:dyDescent="0.35">
      <c r="B3510" s="130"/>
      <c r="C3510" s="99"/>
      <c r="D3510" s="32"/>
      <c r="E3510" s="39"/>
      <c r="F3510" s="39"/>
      <c r="G3510" s="39"/>
      <c r="H3510" s="39"/>
      <c r="I3510" s="39"/>
      <c r="J3510" s="56"/>
      <c r="K3510" s="50"/>
      <c r="L3510" s="53"/>
      <c r="M3510" s="104"/>
      <c r="N3510" s="48"/>
    </row>
    <row r="3511" spans="2:14" x14ac:dyDescent="0.35">
      <c r="B3511" s="130"/>
      <c r="C3511" s="99"/>
      <c r="D3511" s="32"/>
      <c r="E3511" s="39"/>
      <c r="F3511" s="39"/>
      <c r="G3511" s="39"/>
      <c r="H3511" s="39"/>
      <c r="I3511" s="39"/>
      <c r="J3511" s="56"/>
      <c r="K3511" s="50"/>
      <c r="L3511" s="53"/>
      <c r="M3511" s="104"/>
      <c r="N3511" s="48"/>
    </row>
    <row r="3512" spans="2:14" x14ac:dyDescent="0.35">
      <c r="B3512" s="130"/>
      <c r="C3512" s="99"/>
      <c r="D3512" s="32"/>
      <c r="E3512" s="39"/>
      <c r="F3512" s="39"/>
      <c r="G3512" s="39"/>
      <c r="H3512" s="39"/>
      <c r="I3512" s="39"/>
      <c r="J3512" s="56"/>
      <c r="K3512" s="50"/>
      <c r="L3512" s="53"/>
      <c r="M3512" s="104"/>
      <c r="N3512" s="48"/>
    </row>
    <row r="3513" spans="2:14" x14ac:dyDescent="0.35">
      <c r="B3513" s="130"/>
      <c r="C3513" s="99"/>
      <c r="D3513" s="32"/>
      <c r="E3513" s="39"/>
      <c r="F3513" s="39"/>
      <c r="G3513" s="39"/>
      <c r="H3513" s="39"/>
      <c r="I3513" s="39"/>
      <c r="J3513" s="56"/>
      <c r="K3513" s="50"/>
      <c r="L3513" s="53"/>
      <c r="M3513" s="104"/>
      <c r="N3513" s="48"/>
    </row>
    <row r="3514" spans="2:14" x14ac:dyDescent="0.35">
      <c r="B3514" s="130"/>
      <c r="C3514" s="99"/>
      <c r="D3514" s="32"/>
      <c r="E3514" s="39"/>
      <c r="F3514" s="39"/>
      <c r="G3514" s="39"/>
      <c r="H3514" s="39"/>
      <c r="I3514" s="39"/>
      <c r="J3514" s="56"/>
      <c r="K3514" s="50"/>
      <c r="L3514" s="53"/>
      <c r="M3514" s="104"/>
      <c r="N3514" s="48"/>
    </row>
    <row r="3515" spans="2:14" ht="18.5" thickBot="1" x14ac:dyDescent="0.45">
      <c r="B3515" s="130"/>
      <c r="C3515" s="106" t="s">
        <v>687</v>
      </c>
      <c r="D3515" s="32"/>
      <c r="E3515" s="39"/>
      <c r="F3515" s="39"/>
      <c r="G3515" s="39"/>
      <c r="H3515" s="39"/>
      <c r="I3515" s="39"/>
      <c r="J3515" s="56"/>
      <c r="K3515" s="50"/>
      <c r="L3515" s="59" t="s">
        <v>34</v>
      </c>
      <c r="M3515" s="107">
        <f>SUM(M3456:M3477)</f>
        <v>0</v>
      </c>
      <c r="N3515" s="48"/>
    </row>
    <row r="3516" spans="2:14" ht="18" thickTop="1" x14ac:dyDescent="0.35">
      <c r="B3516" s="130"/>
      <c r="C3516" s="99"/>
      <c r="D3516" s="32"/>
      <c r="E3516" s="39"/>
      <c r="F3516" s="39"/>
      <c r="G3516" s="39"/>
      <c r="H3516" s="39"/>
      <c r="I3516" s="39"/>
      <c r="J3516" s="56"/>
      <c r="K3516" s="50"/>
      <c r="L3516" s="53"/>
      <c r="M3516" s="104"/>
      <c r="N3516" s="48"/>
    </row>
    <row r="3517" spans="2:14" x14ac:dyDescent="0.35">
      <c r="B3517" s="132"/>
      <c r="C3517" s="25"/>
      <c r="D3517" s="16"/>
      <c r="E3517" s="110"/>
      <c r="J3517" s="17"/>
      <c r="K3517" s="20"/>
      <c r="M3517" s="111"/>
      <c r="N3517" s="48"/>
    </row>
    <row r="3518" spans="2:14" x14ac:dyDescent="0.35">
      <c r="B3518" s="132"/>
      <c r="C3518" s="25"/>
      <c r="D3518" s="16"/>
      <c r="E3518" s="110"/>
      <c r="J3518" s="17"/>
      <c r="K3518" s="20"/>
      <c r="M3518" s="19"/>
      <c r="N3518" s="178"/>
    </row>
    <row r="3519" spans="2:14" ht="42.75" customHeight="1" x14ac:dyDescent="0.35">
      <c r="C3519" s="50" t="s">
        <v>1081</v>
      </c>
      <c r="E3519" s="7"/>
      <c r="F3519" s="7"/>
      <c r="G3519" s="7"/>
      <c r="H3519" s="7"/>
      <c r="I3519" s="7"/>
      <c r="N3519" s="175"/>
    </row>
    <row r="3520" spans="2:14" x14ac:dyDescent="0.35">
      <c r="C3520" s="50"/>
      <c r="E3520" s="7"/>
      <c r="F3520" s="7"/>
      <c r="G3520" s="7"/>
      <c r="H3520" s="7"/>
      <c r="I3520" s="7"/>
      <c r="N3520" s="48"/>
    </row>
    <row r="3521" spans="2:14" x14ac:dyDescent="0.35">
      <c r="C3521" s="50" t="s">
        <v>902</v>
      </c>
      <c r="E3521" s="7"/>
      <c r="F3521" s="7"/>
      <c r="G3521" s="7"/>
      <c r="H3521" s="7"/>
      <c r="I3521" s="7"/>
      <c r="N3521" s="5"/>
    </row>
    <row r="3522" spans="2:14" ht="18" x14ac:dyDescent="0.4">
      <c r="B3522" s="112"/>
      <c r="C3522" s="50" t="s">
        <v>1103</v>
      </c>
      <c r="D3522" s="113"/>
      <c r="E3522" s="72"/>
      <c r="F3522" s="72"/>
      <c r="G3522" s="72"/>
      <c r="H3522" s="72"/>
      <c r="I3522" s="72"/>
      <c r="J3522" s="6"/>
      <c r="K3522" s="6"/>
      <c r="L3522" s="72"/>
      <c r="M3522" s="72"/>
      <c r="N3522" s="5"/>
    </row>
    <row r="3523" spans="2:14" ht="18" x14ac:dyDescent="0.4">
      <c r="B3523" s="112"/>
      <c r="C3523" s="114" t="s">
        <v>1080</v>
      </c>
      <c r="D3523" s="113"/>
      <c r="E3523" s="72"/>
      <c r="F3523" s="72"/>
      <c r="G3523" s="72"/>
      <c r="H3523" s="72"/>
      <c r="I3523" s="72"/>
      <c r="J3523" s="6"/>
      <c r="K3523" s="6"/>
      <c r="L3523" s="72"/>
      <c r="M3523" s="72"/>
      <c r="N3523" s="5"/>
    </row>
    <row r="3524" spans="2:14" ht="18" x14ac:dyDescent="0.4">
      <c r="K3524" s="6" t="s">
        <v>0</v>
      </c>
      <c r="N3524" s="5"/>
    </row>
    <row r="3525" spans="2:14" ht="18" x14ac:dyDescent="0.4">
      <c r="K3525" s="6" t="s">
        <v>1157</v>
      </c>
      <c r="N3525" s="5"/>
    </row>
    <row r="3526" spans="2:14" ht="18" x14ac:dyDescent="0.4">
      <c r="K3526" s="6" t="str">
        <f>+K3451</f>
        <v>DLAMVUZO HIGH SCHOOL</v>
      </c>
      <c r="N3526" s="5"/>
    </row>
    <row r="3527" spans="2:14" ht="18" x14ac:dyDescent="0.4">
      <c r="B3527" s="8"/>
      <c r="C3527" s="9" t="s">
        <v>903</v>
      </c>
      <c r="D3527" s="10"/>
      <c r="E3527" s="11"/>
      <c r="F3527" s="11"/>
      <c r="G3527" s="11"/>
      <c r="H3527" s="11"/>
      <c r="I3527" s="11"/>
      <c r="J3527" s="12"/>
      <c r="K3527" s="12"/>
      <c r="L3527" s="11"/>
      <c r="M3527" s="11"/>
      <c r="N3527" s="5"/>
    </row>
    <row r="3528" spans="2:14" ht="18" x14ac:dyDescent="0.4">
      <c r="B3528" s="8" t="s">
        <v>2</v>
      </c>
      <c r="C3528" s="7"/>
      <c r="D3528" s="10" t="s">
        <v>3</v>
      </c>
      <c r="E3528" s="11" t="s">
        <v>4</v>
      </c>
      <c r="F3528" s="11" t="s">
        <v>4</v>
      </c>
      <c r="G3528" s="11" t="s">
        <v>4</v>
      </c>
      <c r="H3528" s="11" t="s">
        <v>4</v>
      </c>
      <c r="I3528" s="11" t="s">
        <v>4</v>
      </c>
      <c r="J3528" s="12"/>
      <c r="K3528" s="8" t="s">
        <v>5</v>
      </c>
      <c r="L3528" s="13" t="s">
        <v>6</v>
      </c>
      <c r="M3528" s="13" t="s">
        <v>7</v>
      </c>
      <c r="N3528" s="5"/>
    </row>
    <row r="3529" spans="2:14" x14ac:dyDescent="0.35">
      <c r="B3529" s="14"/>
      <c r="C3529" s="25"/>
      <c r="D3529" s="16"/>
      <c r="J3529" s="17"/>
      <c r="K3529" s="17"/>
      <c r="L3529" s="18"/>
      <c r="M3529" s="19"/>
      <c r="N3529" s="5"/>
    </row>
    <row r="3530" spans="2:14" ht="18" x14ac:dyDescent="0.4">
      <c r="B3530" s="14"/>
      <c r="C3530" s="24"/>
      <c r="D3530" s="16"/>
      <c r="J3530" s="17"/>
      <c r="K3530" s="17"/>
      <c r="L3530" s="18"/>
      <c r="M3530" s="19"/>
      <c r="N3530" s="5"/>
    </row>
    <row r="3531" spans="2:14" ht="18" x14ac:dyDescent="0.4">
      <c r="B3531" s="14"/>
      <c r="C3531" s="24" t="s">
        <v>1082</v>
      </c>
      <c r="D3531" s="16"/>
      <c r="J3531" s="17"/>
      <c r="K3531" s="17"/>
      <c r="L3531" s="18"/>
      <c r="M3531" s="19"/>
      <c r="N3531" s="5"/>
    </row>
    <row r="3532" spans="2:14" ht="18" x14ac:dyDescent="0.4">
      <c r="B3532" s="14"/>
      <c r="C3532" s="24"/>
      <c r="D3532" s="16"/>
      <c r="J3532" s="17"/>
      <c r="K3532" s="17"/>
      <c r="L3532" s="18"/>
      <c r="M3532" s="19"/>
      <c r="N3532" s="5"/>
    </row>
    <row r="3533" spans="2:14" ht="18" x14ac:dyDescent="0.4">
      <c r="B3533" s="14"/>
      <c r="C3533" s="24" t="s">
        <v>689</v>
      </c>
      <c r="D3533" s="16"/>
      <c r="E3533" s="4">
        <v>0</v>
      </c>
      <c r="J3533" s="17"/>
      <c r="K3533" s="17"/>
      <c r="L3533" s="18"/>
      <c r="M3533" s="19"/>
    </row>
    <row r="3534" spans="2:14" x14ac:dyDescent="0.35">
      <c r="B3534" s="14"/>
      <c r="C3534" s="25"/>
      <c r="D3534" s="16"/>
      <c r="J3534" s="17"/>
      <c r="K3534" s="17"/>
      <c r="L3534" s="18"/>
      <c r="M3534" s="19"/>
    </row>
    <row r="3535" spans="2:14" ht="18" x14ac:dyDescent="0.4">
      <c r="B3535" s="14"/>
      <c r="C3535" s="24" t="s">
        <v>1134</v>
      </c>
      <c r="D3535" s="16"/>
      <c r="E3535" s="4">
        <v>0</v>
      </c>
      <c r="J3535" s="17"/>
      <c r="K3535" s="17"/>
      <c r="L3535" s="18"/>
      <c r="M3535" s="19"/>
    </row>
    <row r="3536" spans="2:14" ht="18" x14ac:dyDescent="0.4">
      <c r="B3536" s="14"/>
      <c r="C3536" s="24"/>
      <c r="D3536" s="16"/>
      <c r="J3536" s="17"/>
      <c r="K3536" s="17"/>
      <c r="L3536" s="18"/>
      <c r="M3536" s="19"/>
    </row>
    <row r="3537" spans="2:13" ht="18" x14ac:dyDescent="0.4">
      <c r="B3537" s="14"/>
      <c r="C3537" s="24" t="s">
        <v>701</v>
      </c>
      <c r="D3537" s="16"/>
      <c r="E3537" s="4">
        <v>0</v>
      </c>
      <c r="J3537" s="17"/>
      <c r="K3537" s="17"/>
      <c r="L3537" s="18"/>
      <c r="M3537" s="19"/>
    </row>
    <row r="3538" spans="2:13" x14ac:dyDescent="0.35">
      <c r="B3538" s="14"/>
      <c r="C3538" s="25"/>
      <c r="D3538" s="16"/>
      <c r="J3538" s="17"/>
      <c r="K3538" s="17"/>
      <c r="L3538" s="18"/>
      <c r="M3538" s="19"/>
    </row>
    <row r="3539" spans="2:13" ht="36" x14ac:dyDescent="0.4">
      <c r="B3539" s="14"/>
      <c r="C3539" s="74" t="s">
        <v>691</v>
      </c>
      <c r="D3539" s="16"/>
      <c r="E3539" s="4">
        <v>0</v>
      </c>
      <c r="J3539" s="17"/>
      <c r="K3539" s="17"/>
      <c r="L3539" s="18"/>
      <c r="M3539" s="19"/>
    </row>
    <row r="3540" spans="2:13" x14ac:dyDescent="0.35">
      <c r="B3540" s="14"/>
      <c r="C3540" s="25" t="s">
        <v>156</v>
      </c>
      <c r="D3540" s="16"/>
      <c r="J3540" s="17"/>
      <c r="K3540" s="17"/>
      <c r="L3540" s="18"/>
      <c r="M3540" s="19"/>
    </row>
    <row r="3541" spans="2:13" x14ac:dyDescent="0.35">
      <c r="B3541" s="14"/>
      <c r="C3541" s="25" t="s">
        <v>633</v>
      </c>
      <c r="D3541" s="16"/>
      <c r="E3541" s="4">
        <v>0</v>
      </c>
      <c r="J3541" s="17"/>
      <c r="K3541" s="17"/>
      <c r="L3541" s="18"/>
      <c r="M3541" s="19"/>
    </row>
    <row r="3542" spans="2:13" x14ac:dyDescent="0.35">
      <c r="B3542" s="14"/>
      <c r="C3542" s="25"/>
      <c r="D3542" s="16"/>
      <c r="J3542" s="17"/>
      <c r="K3542" s="17"/>
      <c r="L3542" s="18"/>
      <c r="M3542" s="19"/>
    </row>
    <row r="3543" spans="2:13" x14ac:dyDescent="0.35">
      <c r="B3543" s="14"/>
      <c r="C3543" s="25" t="s">
        <v>904</v>
      </c>
      <c r="D3543" s="16"/>
      <c r="J3543" s="17"/>
      <c r="K3543" s="17"/>
      <c r="L3543" s="18"/>
      <c r="M3543" s="19"/>
    </row>
    <row r="3544" spans="2:13" x14ac:dyDescent="0.35">
      <c r="B3544" s="14"/>
      <c r="C3544" s="25" t="s">
        <v>905</v>
      </c>
      <c r="D3544" s="16"/>
      <c r="J3544" s="17"/>
      <c r="K3544" s="17"/>
      <c r="L3544" s="18"/>
      <c r="M3544" s="19"/>
    </row>
    <row r="3545" spans="2:13" x14ac:dyDescent="0.35">
      <c r="B3545" s="14"/>
      <c r="C3545" s="25" t="s">
        <v>906</v>
      </c>
      <c r="D3545" s="16"/>
      <c r="J3545" s="17"/>
      <c r="K3545" s="17"/>
      <c r="L3545" s="18"/>
      <c r="M3545" s="19"/>
    </row>
    <row r="3546" spans="2:13" x14ac:dyDescent="0.35">
      <c r="B3546" s="14"/>
      <c r="C3546" s="25" t="s">
        <v>907</v>
      </c>
      <c r="D3546" s="16"/>
      <c r="J3546" s="17"/>
      <c r="K3546" s="17"/>
      <c r="L3546" s="18"/>
      <c r="M3546" s="19"/>
    </row>
    <row r="3547" spans="2:13" x14ac:dyDescent="0.35">
      <c r="B3547" s="14"/>
      <c r="C3547" s="25"/>
      <c r="D3547" s="16"/>
      <c r="J3547" s="17"/>
      <c r="K3547" s="17"/>
      <c r="L3547" s="18"/>
      <c r="M3547" s="19"/>
    </row>
    <row r="3548" spans="2:13" ht="18" x14ac:dyDescent="0.4">
      <c r="B3548" s="14"/>
      <c r="C3548" s="24" t="s">
        <v>908</v>
      </c>
      <c r="D3548" s="16"/>
      <c r="E3548" s="4">
        <v>0</v>
      </c>
      <c r="J3548" s="17"/>
      <c r="K3548" s="17"/>
      <c r="L3548" s="18"/>
      <c r="M3548" s="19"/>
    </row>
    <row r="3549" spans="2:13" x14ac:dyDescent="0.35">
      <c r="B3549" s="14"/>
      <c r="C3549" s="25"/>
      <c r="D3549" s="16"/>
      <c r="J3549" s="17"/>
      <c r="K3549" s="17"/>
      <c r="L3549" s="18"/>
      <c r="M3549" s="19"/>
    </row>
    <row r="3550" spans="2:13" x14ac:dyDescent="0.35">
      <c r="B3550" s="14"/>
      <c r="C3550" s="25" t="s">
        <v>909</v>
      </c>
      <c r="D3550" s="16"/>
      <c r="E3550" s="4">
        <v>0</v>
      </c>
      <c r="J3550" s="17"/>
      <c r="K3550" s="17"/>
      <c r="L3550" s="18"/>
      <c r="M3550" s="19"/>
    </row>
    <row r="3551" spans="2:13" x14ac:dyDescent="0.35">
      <c r="B3551" s="14"/>
      <c r="C3551" s="25" t="s">
        <v>910</v>
      </c>
      <c r="D3551" s="16"/>
      <c r="J3551" s="17"/>
      <c r="K3551" s="17"/>
      <c r="L3551" s="18"/>
      <c r="M3551" s="19"/>
    </row>
    <row r="3552" spans="2:13" x14ac:dyDescent="0.35">
      <c r="B3552" s="14"/>
      <c r="C3552" s="25" t="s">
        <v>911</v>
      </c>
      <c r="D3552" s="16"/>
      <c r="J3552" s="17"/>
      <c r="K3552" s="17"/>
      <c r="L3552" s="18"/>
      <c r="M3552" s="19"/>
    </row>
    <row r="3553" spans="2:13" x14ac:dyDescent="0.35">
      <c r="B3553" s="14"/>
      <c r="C3553" s="25"/>
      <c r="D3553" s="16"/>
      <c r="J3553" s="17"/>
      <c r="K3553" s="17"/>
      <c r="L3553" s="18"/>
      <c r="M3553" s="19"/>
    </row>
    <row r="3554" spans="2:13" ht="18" x14ac:dyDescent="0.4">
      <c r="B3554" s="14"/>
      <c r="C3554" s="24" t="s">
        <v>912</v>
      </c>
      <c r="D3554" s="16"/>
      <c r="E3554" s="4">
        <v>0</v>
      </c>
      <c r="J3554" s="17"/>
      <c r="K3554" s="17"/>
      <c r="L3554" s="18"/>
      <c r="M3554" s="19"/>
    </row>
    <row r="3555" spans="2:13" x14ac:dyDescent="0.35">
      <c r="B3555" s="14"/>
      <c r="C3555" s="25"/>
      <c r="D3555" s="16"/>
      <c r="J3555" s="17"/>
      <c r="K3555" s="17"/>
      <c r="L3555" s="18"/>
      <c r="M3555" s="19"/>
    </row>
    <row r="3556" spans="2:13" ht="18" x14ac:dyDescent="0.4">
      <c r="B3556" s="120"/>
      <c r="C3556" s="24" t="s">
        <v>913</v>
      </c>
      <c r="D3556" s="16"/>
      <c r="E3556" s="4">
        <v>0</v>
      </c>
      <c r="J3556" s="17"/>
      <c r="K3556" s="17"/>
      <c r="L3556" s="18"/>
      <c r="M3556" s="19"/>
    </row>
    <row r="3557" spans="2:13" x14ac:dyDescent="0.35">
      <c r="B3557" s="120"/>
      <c r="C3557" s="25"/>
      <c r="D3557" s="16"/>
      <c r="J3557" s="17"/>
      <c r="K3557" s="17"/>
      <c r="L3557" s="18"/>
      <c r="M3557" s="19"/>
    </row>
    <row r="3558" spans="2:13" x14ac:dyDescent="0.35">
      <c r="B3558" s="120">
        <v>1</v>
      </c>
      <c r="C3558" s="25" t="s">
        <v>914</v>
      </c>
      <c r="D3558" s="16" t="s">
        <v>695</v>
      </c>
      <c r="E3558" s="4">
        <v>127</v>
      </c>
      <c r="J3558" s="17"/>
      <c r="K3558" s="17">
        <v>80</v>
      </c>
      <c r="L3558" s="18"/>
      <c r="M3558" s="19">
        <f>+L3558*K3558</f>
        <v>0</v>
      </c>
    </row>
    <row r="3559" spans="2:13" x14ac:dyDescent="0.35">
      <c r="B3559" s="120"/>
      <c r="C3559" s="25" t="s">
        <v>915</v>
      </c>
      <c r="D3559" s="16"/>
      <c r="J3559" s="17"/>
      <c r="K3559" s="17"/>
      <c r="L3559" s="18"/>
      <c r="M3559" s="19"/>
    </row>
    <row r="3560" spans="2:13" x14ac:dyDescent="0.35">
      <c r="B3560" s="120"/>
      <c r="C3560" s="25" t="s">
        <v>916</v>
      </c>
      <c r="D3560" s="16"/>
      <c r="J3560" s="17"/>
      <c r="K3560" s="17"/>
      <c r="L3560" s="18"/>
      <c r="M3560" s="19"/>
    </row>
    <row r="3561" spans="2:13" x14ac:dyDescent="0.35">
      <c r="B3561" s="120"/>
      <c r="C3561" s="25"/>
      <c r="D3561" s="16"/>
      <c r="J3561" s="17"/>
      <c r="K3561" s="17"/>
      <c r="L3561" s="18"/>
      <c r="M3561" s="19"/>
    </row>
    <row r="3562" spans="2:13" x14ac:dyDescent="0.35">
      <c r="B3562" s="120">
        <v>2</v>
      </c>
      <c r="C3562" s="25" t="s">
        <v>917</v>
      </c>
      <c r="D3562" s="16" t="s">
        <v>695</v>
      </c>
      <c r="E3562" s="4">
        <v>10</v>
      </c>
      <c r="J3562" s="17"/>
      <c r="K3562" s="17">
        <v>191</v>
      </c>
      <c r="L3562" s="18"/>
      <c r="M3562" s="19">
        <f>+L3562*K3562</f>
        <v>0</v>
      </c>
    </row>
    <row r="3563" spans="2:13" x14ac:dyDescent="0.35">
      <c r="B3563" s="120"/>
      <c r="C3563" s="25"/>
      <c r="D3563" s="16"/>
      <c r="J3563" s="17"/>
      <c r="K3563" s="17"/>
      <c r="L3563" s="18"/>
      <c r="M3563" s="19"/>
    </row>
    <row r="3564" spans="2:13" ht="18" x14ac:dyDescent="0.4">
      <c r="B3564" s="120"/>
      <c r="C3564" s="24" t="s">
        <v>918</v>
      </c>
      <c r="D3564" s="16"/>
      <c r="E3564" s="4">
        <v>0</v>
      </c>
      <c r="J3564" s="17"/>
      <c r="K3564" s="17"/>
      <c r="L3564" s="18"/>
      <c r="M3564" s="19"/>
    </row>
    <row r="3565" spans="2:13" ht="18" x14ac:dyDescent="0.4">
      <c r="B3565" s="120"/>
      <c r="C3565" s="24" t="s">
        <v>919</v>
      </c>
      <c r="D3565" s="16"/>
      <c r="J3565" s="17"/>
      <c r="K3565" s="17"/>
      <c r="L3565" s="18"/>
      <c r="M3565" s="19"/>
    </row>
    <row r="3566" spans="2:13" x14ac:dyDescent="0.35">
      <c r="B3566" s="120"/>
      <c r="C3566" s="25"/>
      <c r="D3566" s="16"/>
      <c r="J3566" s="17"/>
      <c r="K3566" s="17"/>
      <c r="L3566" s="18"/>
      <c r="M3566" s="19"/>
    </row>
    <row r="3567" spans="2:13" x14ac:dyDescent="0.35">
      <c r="B3567" s="120">
        <v>3</v>
      </c>
      <c r="C3567" s="25" t="s">
        <v>696</v>
      </c>
      <c r="D3567" s="16" t="s">
        <v>695</v>
      </c>
      <c r="E3567" s="4">
        <v>2</v>
      </c>
      <c r="J3567" s="17"/>
      <c r="K3567" s="17">
        <v>19</v>
      </c>
      <c r="L3567" s="18"/>
      <c r="M3567" s="19">
        <f>+L3567*K3567</f>
        <v>0</v>
      </c>
    </row>
    <row r="3568" spans="2:13" x14ac:dyDescent="0.35">
      <c r="B3568" s="120"/>
      <c r="C3568" s="25"/>
      <c r="D3568" s="16"/>
      <c r="J3568" s="17"/>
      <c r="K3568" s="17"/>
      <c r="L3568" s="18"/>
      <c r="M3568" s="19"/>
    </row>
    <row r="3569" spans="2:13" x14ac:dyDescent="0.35">
      <c r="B3569" s="120">
        <v>4</v>
      </c>
      <c r="C3569" s="25" t="s">
        <v>697</v>
      </c>
      <c r="D3569" s="16" t="s">
        <v>695</v>
      </c>
      <c r="E3569" s="4">
        <v>2</v>
      </c>
      <c r="J3569" s="17"/>
      <c r="K3569" s="17">
        <v>10</v>
      </c>
      <c r="L3569" s="18"/>
      <c r="M3569" s="19">
        <f>+L3569*K3569</f>
        <v>0</v>
      </c>
    </row>
    <row r="3570" spans="2:13" x14ac:dyDescent="0.35">
      <c r="B3570" s="120"/>
      <c r="C3570" s="25"/>
      <c r="D3570" s="16"/>
      <c r="J3570" s="17"/>
      <c r="K3570" s="17"/>
      <c r="L3570" s="18"/>
      <c r="M3570" s="19"/>
    </row>
    <row r="3571" spans="2:13" ht="18" x14ac:dyDescent="0.4">
      <c r="B3571" s="120"/>
      <c r="C3571" s="24" t="s">
        <v>920</v>
      </c>
      <c r="D3571" s="16"/>
      <c r="E3571" s="4">
        <v>0</v>
      </c>
      <c r="J3571" s="17"/>
      <c r="K3571" s="17"/>
      <c r="L3571" s="18"/>
      <c r="M3571" s="19"/>
    </row>
    <row r="3572" spans="2:13" x14ac:dyDescent="0.35">
      <c r="B3572" s="120"/>
      <c r="C3572" s="25"/>
      <c r="D3572" s="16"/>
      <c r="J3572" s="17"/>
      <c r="K3572" s="17"/>
      <c r="L3572" s="18"/>
      <c r="M3572" s="19"/>
    </row>
    <row r="3573" spans="2:13" x14ac:dyDescent="0.35">
      <c r="B3573" s="120">
        <v>5</v>
      </c>
      <c r="C3573" s="25" t="s">
        <v>698</v>
      </c>
      <c r="D3573" s="16" t="s">
        <v>694</v>
      </c>
      <c r="E3573" s="4">
        <v>1</v>
      </c>
      <c r="J3573" s="17"/>
      <c r="K3573" s="17">
        <v>126</v>
      </c>
      <c r="L3573" s="18"/>
      <c r="M3573" s="19">
        <f>+L3573*K3573</f>
        <v>0</v>
      </c>
    </row>
    <row r="3574" spans="2:13" x14ac:dyDescent="0.35">
      <c r="B3574" s="120"/>
      <c r="C3574" s="25" t="s">
        <v>156</v>
      </c>
      <c r="D3574" s="16"/>
      <c r="J3574" s="17"/>
      <c r="K3574" s="17"/>
      <c r="L3574" s="18"/>
      <c r="M3574" s="19"/>
    </row>
    <row r="3575" spans="2:13" x14ac:dyDescent="0.35">
      <c r="B3575" s="120"/>
      <c r="C3575" s="25"/>
      <c r="D3575" s="16"/>
      <c r="J3575" s="17"/>
      <c r="K3575" s="17"/>
      <c r="L3575" s="18"/>
      <c r="M3575" s="19"/>
    </row>
    <row r="3576" spans="2:13" ht="18" x14ac:dyDescent="0.4">
      <c r="B3576" s="120"/>
      <c r="C3576" s="24" t="s">
        <v>699</v>
      </c>
      <c r="D3576" s="16"/>
      <c r="E3576" s="4">
        <v>0</v>
      </c>
      <c r="J3576" s="17"/>
      <c r="K3576" s="17"/>
      <c r="L3576" s="18"/>
      <c r="M3576" s="19"/>
    </row>
    <row r="3577" spans="2:13" ht="21" customHeight="1" x14ac:dyDescent="0.35">
      <c r="B3577" s="120"/>
      <c r="C3577" s="25"/>
      <c r="D3577" s="16"/>
      <c r="J3577" s="17"/>
      <c r="K3577" s="17"/>
      <c r="L3577" s="18"/>
      <c r="M3577" s="19"/>
    </row>
    <row r="3578" spans="2:13" x14ac:dyDescent="0.35">
      <c r="B3578" s="120">
        <v>6</v>
      </c>
      <c r="C3578" s="25" t="s">
        <v>921</v>
      </c>
      <c r="D3578" s="16" t="s">
        <v>57</v>
      </c>
      <c r="E3578" s="4">
        <v>1</v>
      </c>
      <c r="J3578" s="17"/>
      <c r="K3578" s="17">
        <v>1</v>
      </c>
      <c r="L3578" s="18"/>
      <c r="M3578" s="19">
        <v>0</v>
      </c>
    </row>
    <row r="3579" spans="2:13" x14ac:dyDescent="0.35">
      <c r="B3579" s="120"/>
      <c r="C3579" s="25" t="s">
        <v>922</v>
      </c>
      <c r="D3579" s="16"/>
      <c r="J3579" s="17"/>
      <c r="K3579" s="17"/>
      <c r="L3579" s="18"/>
      <c r="M3579" s="19"/>
    </row>
    <row r="3580" spans="2:13" x14ac:dyDescent="0.35">
      <c r="B3580" s="120"/>
      <c r="C3580" s="25"/>
      <c r="D3580" s="16"/>
      <c r="J3580" s="17"/>
      <c r="K3580" s="17"/>
      <c r="L3580" s="18"/>
      <c r="M3580" s="19"/>
    </row>
    <row r="3581" spans="2:13" ht="18" x14ac:dyDescent="0.4">
      <c r="B3581" s="120"/>
      <c r="C3581" s="24" t="s">
        <v>923</v>
      </c>
      <c r="D3581" s="16"/>
      <c r="E3581" s="4">
        <v>0</v>
      </c>
      <c r="J3581" s="17"/>
      <c r="K3581" s="17"/>
      <c r="L3581" s="18"/>
      <c r="M3581" s="19"/>
    </row>
    <row r="3582" spans="2:13" ht="26.25" customHeight="1" x14ac:dyDescent="0.35">
      <c r="B3582" s="120"/>
      <c r="C3582" s="25"/>
      <c r="D3582" s="16"/>
      <c r="J3582" s="17"/>
      <c r="K3582" s="17"/>
      <c r="L3582" s="18"/>
      <c r="M3582" s="19"/>
    </row>
    <row r="3583" spans="2:13" ht="18" x14ac:dyDescent="0.4">
      <c r="B3583" s="120"/>
      <c r="C3583" s="24" t="s">
        <v>924</v>
      </c>
      <c r="D3583" s="16"/>
      <c r="E3583" s="4">
        <v>0</v>
      </c>
      <c r="J3583" s="17"/>
      <c r="K3583" s="17"/>
      <c r="L3583" s="18"/>
      <c r="M3583" s="19"/>
    </row>
    <row r="3584" spans="2:13" ht="18" x14ac:dyDescent="0.4">
      <c r="B3584" s="120"/>
      <c r="C3584" s="24" t="s">
        <v>925</v>
      </c>
      <c r="D3584" s="16"/>
      <c r="J3584" s="17"/>
      <c r="K3584" s="17"/>
      <c r="L3584" s="18"/>
      <c r="M3584" s="19"/>
    </row>
    <row r="3585" spans="2:14" ht="18" x14ac:dyDescent="0.4">
      <c r="B3585" s="120"/>
      <c r="C3585" s="24" t="s">
        <v>926</v>
      </c>
      <c r="D3585" s="16"/>
      <c r="J3585" s="17"/>
      <c r="K3585" s="17"/>
      <c r="L3585" s="18"/>
      <c r="M3585" s="19"/>
    </row>
    <row r="3586" spans="2:14" x14ac:dyDescent="0.35">
      <c r="B3586" s="120"/>
      <c r="C3586" s="25"/>
      <c r="D3586" s="16"/>
      <c r="J3586" s="17"/>
      <c r="K3586" s="17"/>
      <c r="L3586" s="18"/>
      <c r="M3586" s="19"/>
    </row>
    <row r="3587" spans="2:14" x14ac:dyDescent="0.35">
      <c r="B3587" s="120">
        <v>7</v>
      </c>
      <c r="C3587" s="25" t="s">
        <v>927</v>
      </c>
      <c r="D3587" s="16" t="s">
        <v>695</v>
      </c>
      <c r="E3587" s="4">
        <v>35</v>
      </c>
      <c r="J3587" s="17"/>
      <c r="K3587" s="17">
        <v>60</v>
      </c>
      <c r="L3587" s="18"/>
      <c r="M3587" s="19">
        <f>+L3587*K3587</f>
        <v>0</v>
      </c>
    </row>
    <row r="3588" spans="2:14" ht="18.75" customHeight="1" x14ac:dyDescent="0.35">
      <c r="B3588" s="120"/>
      <c r="C3588" s="25"/>
      <c r="D3588" s="16"/>
      <c r="J3588" s="17"/>
      <c r="K3588" s="17"/>
      <c r="L3588" s="18"/>
      <c r="M3588" s="19"/>
    </row>
    <row r="3589" spans="2:14" x14ac:dyDescent="0.35">
      <c r="B3589" s="120"/>
      <c r="C3589" s="25"/>
      <c r="D3589" s="16"/>
      <c r="J3589" s="17"/>
      <c r="K3589" s="17"/>
      <c r="L3589" s="18"/>
      <c r="M3589" s="19"/>
    </row>
    <row r="3590" spans="2:14" x14ac:dyDescent="0.35">
      <c r="B3590" s="14"/>
      <c r="C3590" s="25"/>
      <c r="D3590" s="16"/>
      <c r="J3590" s="17"/>
      <c r="K3590" s="17"/>
      <c r="L3590" s="18"/>
      <c r="M3590" s="19"/>
    </row>
    <row r="3591" spans="2:14" ht="18.5" thickBot="1" x14ac:dyDescent="0.45">
      <c r="B3591" s="30"/>
      <c r="C3591" s="121" t="s">
        <v>682</v>
      </c>
      <c r="D3591" s="32"/>
      <c r="E3591" s="33"/>
      <c r="F3591" s="33"/>
      <c r="G3591" s="33"/>
      <c r="H3591" s="33"/>
      <c r="I3591" s="33"/>
      <c r="J3591" s="34"/>
      <c r="K3591" s="35"/>
      <c r="L3591" s="36" t="s">
        <v>34</v>
      </c>
      <c r="M3591" s="37">
        <f>SUM(M3538:M3590)</f>
        <v>0</v>
      </c>
    </row>
    <row r="3592" spans="2:14" ht="18.5" thickTop="1" x14ac:dyDescent="0.4">
      <c r="B3592" s="41"/>
      <c r="C3592" s="95"/>
      <c r="D3592" s="43"/>
      <c r="E3592" s="44"/>
      <c r="F3592" s="44"/>
      <c r="G3592" s="44"/>
      <c r="H3592" s="44"/>
      <c r="I3592" s="44"/>
      <c r="J3592" s="45" t="s">
        <v>35</v>
      </c>
      <c r="K3592" s="35"/>
      <c r="L3592" s="46"/>
      <c r="M3592" s="47"/>
    </row>
    <row r="3593" spans="2:14" x14ac:dyDescent="0.35">
      <c r="B3593" s="49"/>
      <c r="C3593" s="50" t="s">
        <v>1083</v>
      </c>
      <c r="D3593" s="51"/>
      <c r="E3593" s="40"/>
      <c r="F3593" s="40"/>
      <c r="G3593" s="40"/>
      <c r="H3593" s="40"/>
      <c r="I3593" s="40"/>
      <c r="J3593" s="52"/>
      <c r="K3593" s="50"/>
      <c r="L3593" s="53"/>
      <c r="M3593" s="53"/>
      <c r="N3593" s="176"/>
    </row>
    <row r="3594" spans="2:14" x14ac:dyDescent="0.35">
      <c r="B3594" s="54"/>
      <c r="C3594" s="50" t="s">
        <v>37</v>
      </c>
      <c r="D3594" s="55"/>
      <c r="E3594" s="39"/>
      <c r="F3594" s="39"/>
      <c r="G3594" s="39"/>
      <c r="H3594" s="39"/>
      <c r="I3594" s="39"/>
      <c r="J3594" s="56"/>
      <c r="K3594" s="50"/>
      <c r="L3594" s="53"/>
      <c r="M3594" s="57"/>
      <c r="N3594" s="176"/>
    </row>
    <row r="3595" spans="2:14" ht="18" customHeight="1" x14ac:dyDescent="0.4">
      <c r="B3595" s="54"/>
      <c r="C3595" s="50" t="s">
        <v>1134</v>
      </c>
      <c r="D3595" s="55"/>
      <c r="E3595" s="39"/>
      <c r="F3595" s="39"/>
      <c r="G3595" s="39"/>
      <c r="H3595" s="39"/>
      <c r="I3595" s="39"/>
      <c r="J3595" s="52"/>
      <c r="K3595" s="58"/>
      <c r="L3595" s="59"/>
      <c r="M3595" s="57"/>
      <c r="N3595" s="175"/>
    </row>
    <row r="3596" spans="2:14" x14ac:dyDescent="0.35">
      <c r="B3596" s="54"/>
      <c r="C3596" s="50" t="s">
        <v>1103</v>
      </c>
      <c r="D3596" s="55"/>
      <c r="E3596" s="39"/>
      <c r="F3596" s="39"/>
      <c r="G3596" s="39"/>
      <c r="H3596" s="39"/>
      <c r="I3596" s="39"/>
      <c r="J3596" s="60" t="s">
        <v>39</v>
      </c>
      <c r="K3596" s="50"/>
      <c r="L3596" s="53"/>
      <c r="M3596" s="57"/>
      <c r="N3596" s="48"/>
    </row>
    <row r="3597" spans="2:14" x14ac:dyDescent="0.35">
      <c r="B3597" s="54"/>
      <c r="C3597" s="61" t="s">
        <v>809</v>
      </c>
      <c r="D3597" s="55"/>
      <c r="E3597" s="39"/>
      <c r="F3597" s="39"/>
      <c r="G3597" s="39"/>
      <c r="H3597" s="39"/>
      <c r="I3597" s="39"/>
      <c r="J3597" s="56" t="s">
        <v>41</v>
      </c>
      <c r="K3597" s="50"/>
      <c r="L3597" s="53"/>
      <c r="M3597" s="57"/>
      <c r="N3597" s="48"/>
    </row>
    <row r="3598" spans="2:14" ht="18" x14ac:dyDescent="0.4">
      <c r="K3598" s="6" t="s">
        <v>0</v>
      </c>
      <c r="N3598" s="39"/>
    </row>
    <row r="3599" spans="2:14" ht="18" customHeight="1" x14ac:dyDescent="0.4">
      <c r="K3599" s="6" t="s">
        <v>1157</v>
      </c>
      <c r="N3599" s="48"/>
    </row>
    <row r="3600" spans="2:14" ht="18" customHeight="1" x14ac:dyDescent="0.4">
      <c r="K3600" s="6" t="str">
        <f>+K3526</f>
        <v>DLAMVUZO HIGH SCHOOL</v>
      </c>
      <c r="N3600" s="48"/>
    </row>
    <row r="3601" spans="2:14" ht="25.5" customHeight="1" x14ac:dyDescent="0.4">
      <c r="B3601" s="8"/>
      <c r="C3601" s="9"/>
      <c r="D3601" s="10"/>
      <c r="E3601" s="11"/>
      <c r="F3601" s="11"/>
      <c r="G3601" s="11"/>
      <c r="H3601" s="11"/>
      <c r="I3601" s="11"/>
      <c r="J3601" s="12"/>
      <c r="K3601" s="12"/>
      <c r="L3601" s="11"/>
      <c r="M3601" s="11"/>
      <c r="N3601" s="48"/>
    </row>
    <row r="3602" spans="2:14" ht="18" customHeight="1" x14ac:dyDescent="0.4">
      <c r="B3602" s="8" t="s">
        <v>2</v>
      </c>
      <c r="C3602" s="7"/>
      <c r="D3602" s="10" t="s">
        <v>3</v>
      </c>
      <c r="E3602" s="11" t="s">
        <v>4</v>
      </c>
      <c r="F3602" s="11" t="s">
        <v>4</v>
      </c>
      <c r="G3602" s="11" t="s">
        <v>4</v>
      </c>
      <c r="H3602" s="11" t="s">
        <v>4</v>
      </c>
      <c r="I3602" s="11" t="s">
        <v>4</v>
      </c>
      <c r="J3602" s="12"/>
      <c r="K3602" s="8" t="s">
        <v>5</v>
      </c>
      <c r="L3602" s="13" t="s">
        <v>6</v>
      </c>
      <c r="M3602" s="13" t="s">
        <v>7</v>
      </c>
      <c r="N3602" s="5"/>
    </row>
    <row r="3603" spans="2:14" ht="18" customHeight="1" x14ac:dyDescent="0.4">
      <c r="B3603" s="120"/>
      <c r="C3603" s="24" t="s">
        <v>928</v>
      </c>
      <c r="D3603" s="16"/>
      <c r="E3603" s="4">
        <v>0</v>
      </c>
      <c r="J3603" s="17"/>
      <c r="K3603" s="17"/>
      <c r="L3603" s="18"/>
      <c r="M3603" s="19"/>
      <c r="N3603" s="5"/>
    </row>
    <row r="3604" spans="2:14" ht="18" customHeight="1" x14ac:dyDescent="0.35">
      <c r="B3604" s="120"/>
      <c r="C3604" s="25"/>
      <c r="D3604" s="16"/>
      <c r="J3604" s="17"/>
      <c r="K3604" s="17"/>
      <c r="L3604" s="18"/>
      <c r="M3604" s="19"/>
      <c r="N3604" s="5"/>
    </row>
    <row r="3605" spans="2:14" ht="18" customHeight="1" x14ac:dyDescent="0.4">
      <c r="B3605" s="120"/>
      <c r="C3605" s="24" t="s">
        <v>929</v>
      </c>
      <c r="D3605" s="16"/>
      <c r="E3605" s="4">
        <v>0</v>
      </c>
      <c r="J3605" s="17"/>
      <c r="K3605" s="17"/>
      <c r="L3605" s="18"/>
      <c r="M3605" s="19"/>
      <c r="N3605" s="5"/>
    </row>
    <row r="3606" spans="2:14" ht="25.5" customHeight="1" x14ac:dyDescent="0.35">
      <c r="B3606" s="120"/>
      <c r="C3606" s="25"/>
      <c r="D3606" s="16"/>
      <c r="J3606" s="17"/>
      <c r="K3606" s="17"/>
      <c r="L3606" s="18"/>
      <c r="M3606" s="19"/>
      <c r="N3606" s="5"/>
    </row>
    <row r="3607" spans="2:14" x14ac:dyDescent="0.35">
      <c r="B3607" s="120">
        <v>8</v>
      </c>
      <c r="C3607" s="25" t="s">
        <v>930</v>
      </c>
      <c r="D3607" s="16" t="s">
        <v>695</v>
      </c>
      <c r="E3607" s="4">
        <v>35</v>
      </c>
      <c r="J3607" s="17"/>
      <c r="K3607" s="17">
        <v>30</v>
      </c>
      <c r="L3607" s="18"/>
      <c r="M3607" s="19">
        <f>+L3607*K3607</f>
        <v>0</v>
      </c>
    </row>
    <row r="3608" spans="2:14" x14ac:dyDescent="0.35">
      <c r="B3608" s="120"/>
      <c r="C3608" s="25" t="s">
        <v>931</v>
      </c>
      <c r="D3608" s="16"/>
      <c r="J3608" s="17"/>
      <c r="K3608" s="17"/>
      <c r="L3608" s="18"/>
      <c r="M3608" s="19"/>
    </row>
    <row r="3609" spans="2:14" ht="18.75" customHeight="1" x14ac:dyDescent="0.35">
      <c r="B3609" s="120"/>
      <c r="C3609" s="25"/>
      <c r="D3609" s="16"/>
      <c r="J3609" s="17"/>
      <c r="K3609" s="17"/>
      <c r="L3609" s="18"/>
      <c r="M3609" s="19"/>
    </row>
    <row r="3610" spans="2:14" ht="18" x14ac:dyDescent="0.4">
      <c r="B3610" s="120"/>
      <c r="C3610" s="24" t="s">
        <v>932</v>
      </c>
      <c r="D3610" s="16"/>
      <c r="E3610" s="4">
        <v>0</v>
      </c>
      <c r="J3610" s="17"/>
      <c r="K3610" s="17"/>
      <c r="L3610" s="18"/>
      <c r="M3610" s="19"/>
    </row>
    <row r="3611" spans="2:14" ht="18" x14ac:dyDescent="0.4">
      <c r="B3611" s="120"/>
      <c r="C3611" s="24" t="s">
        <v>933</v>
      </c>
      <c r="D3611" s="16"/>
      <c r="J3611" s="17"/>
      <c r="K3611" s="17"/>
      <c r="L3611" s="18"/>
      <c r="M3611" s="19"/>
    </row>
    <row r="3612" spans="2:14" ht="18" x14ac:dyDescent="0.4">
      <c r="B3612" s="120"/>
      <c r="C3612" s="24" t="s">
        <v>934</v>
      </c>
      <c r="D3612" s="16"/>
      <c r="J3612" s="17"/>
      <c r="K3612" s="17"/>
      <c r="L3612" s="18"/>
      <c r="M3612" s="19"/>
    </row>
    <row r="3613" spans="2:14" x14ac:dyDescent="0.35">
      <c r="B3613" s="120"/>
      <c r="C3613" s="25"/>
      <c r="D3613" s="16"/>
      <c r="J3613" s="17"/>
      <c r="K3613" s="17"/>
      <c r="L3613" s="18"/>
      <c r="M3613" s="19"/>
    </row>
    <row r="3614" spans="2:14" x14ac:dyDescent="0.35">
      <c r="B3614" s="120">
        <v>9</v>
      </c>
      <c r="C3614" s="25" t="s">
        <v>935</v>
      </c>
      <c r="D3614" s="16" t="s">
        <v>694</v>
      </c>
      <c r="E3614" s="4">
        <v>427</v>
      </c>
      <c r="J3614" s="17"/>
      <c r="K3614" s="17">
        <v>20</v>
      </c>
      <c r="L3614" s="18"/>
      <c r="M3614" s="19">
        <f>+L3614*K3614</f>
        <v>0</v>
      </c>
    </row>
    <row r="3615" spans="2:14" ht="21" customHeight="1" x14ac:dyDescent="0.35">
      <c r="B3615" s="120"/>
      <c r="C3615" s="25"/>
      <c r="D3615" s="16"/>
      <c r="J3615" s="17"/>
      <c r="K3615" s="17"/>
      <c r="L3615" s="18"/>
      <c r="M3615" s="19"/>
    </row>
    <row r="3616" spans="2:14" ht="18" x14ac:dyDescent="0.4">
      <c r="B3616" s="120"/>
      <c r="C3616" s="24" t="s">
        <v>936</v>
      </c>
      <c r="D3616" s="16"/>
      <c r="E3616" s="4">
        <v>0</v>
      </c>
      <c r="J3616" s="17"/>
      <c r="K3616" s="17"/>
      <c r="L3616" s="18"/>
      <c r="M3616" s="19"/>
    </row>
    <row r="3617" spans="2:13" x14ac:dyDescent="0.35">
      <c r="B3617" s="120"/>
      <c r="C3617" s="25"/>
      <c r="D3617" s="16"/>
      <c r="J3617" s="17"/>
      <c r="K3617" s="17"/>
      <c r="L3617" s="18"/>
      <c r="M3617" s="19"/>
    </row>
    <row r="3618" spans="2:13" x14ac:dyDescent="0.35">
      <c r="B3618" s="120">
        <v>10</v>
      </c>
      <c r="C3618" s="25" t="s">
        <v>937</v>
      </c>
      <c r="D3618" s="16" t="s">
        <v>694</v>
      </c>
      <c r="E3618" s="4">
        <v>427</v>
      </c>
      <c r="J3618" s="17"/>
      <c r="K3618" s="17">
        <v>250</v>
      </c>
      <c r="L3618" s="18"/>
      <c r="M3618" s="19">
        <f>+L3618*K3618</f>
        <v>0</v>
      </c>
    </row>
    <row r="3619" spans="2:13" x14ac:dyDescent="0.35">
      <c r="B3619" s="120"/>
      <c r="C3619" s="25" t="s">
        <v>938</v>
      </c>
      <c r="D3619" s="16"/>
      <c r="J3619" s="17"/>
      <c r="K3619" s="17"/>
      <c r="L3619" s="18"/>
      <c r="M3619" s="19"/>
    </row>
    <row r="3620" spans="2:13" x14ac:dyDescent="0.35">
      <c r="B3620" s="120"/>
      <c r="C3620" s="25" t="s">
        <v>939</v>
      </c>
      <c r="D3620" s="16"/>
      <c r="J3620" s="17"/>
      <c r="K3620" s="17"/>
      <c r="L3620" s="18"/>
      <c r="M3620" s="19"/>
    </row>
    <row r="3621" spans="2:13" x14ac:dyDescent="0.35">
      <c r="B3621" s="120"/>
      <c r="C3621" s="25" t="s">
        <v>940</v>
      </c>
      <c r="D3621" s="16"/>
      <c r="J3621" s="17"/>
      <c r="K3621" s="17"/>
      <c r="L3621" s="18"/>
      <c r="M3621" s="19"/>
    </row>
    <row r="3622" spans="2:13" ht="25.5" customHeight="1" x14ac:dyDescent="0.35">
      <c r="B3622" s="120"/>
      <c r="C3622" s="25" t="s">
        <v>941</v>
      </c>
      <c r="D3622" s="16"/>
      <c r="J3622" s="17"/>
      <c r="K3622" s="17"/>
      <c r="L3622" s="18"/>
      <c r="M3622" s="19"/>
    </row>
    <row r="3623" spans="2:13" x14ac:dyDescent="0.35">
      <c r="B3623" s="120"/>
      <c r="C3623" s="25" t="s">
        <v>942</v>
      </c>
      <c r="D3623" s="16"/>
      <c r="J3623" s="17"/>
      <c r="K3623" s="17"/>
      <c r="L3623" s="18"/>
      <c r="M3623" s="19"/>
    </row>
    <row r="3624" spans="2:13" x14ac:dyDescent="0.35">
      <c r="B3624" s="120"/>
      <c r="C3624" s="25"/>
      <c r="D3624" s="16"/>
      <c r="J3624" s="17"/>
      <c r="K3624" s="17"/>
      <c r="L3624" s="18"/>
      <c r="M3624" s="19"/>
    </row>
    <row r="3625" spans="2:13" ht="18" x14ac:dyDescent="0.4">
      <c r="B3625" s="120"/>
      <c r="C3625" s="24" t="s">
        <v>943</v>
      </c>
      <c r="D3625" s="16"/>
      <c r="J3625" s="17"/>
      <c r="K3625" s="17"/>
      <c r="L3625" s="18"/>
      <c r="M3625" s="19"/>
    </row>
    <row r="3626" spans="2:13" ht="18" x14ac:dyDescent="0.4">
      <c r="B3626" s="120"/>
      <c r="C3626" s="24"/>
      <c r="D3626" s="16"/>
      <c r="J3626" s="17"/>
      <c r="K3626" s="17"/>
      <c r="L3626" s="18"/>
      <c r="M3626" s="19"/>
    </row>
    <row r="3627" spans="2:13" ht="18" x14ac:dyDescent="0.4">
      <c r="B3627" s="120"/>
      <c r="C3627" s="24" t="s">
        <v>944</v>
      </c>
      <c r="D3627" s="16"/>
      <c r="J3627" s="17"/>
      <c r="K3627" s="17"/>
      <c r="L3627" s="18"/>
      <c r="M3627" s="19"/>
    </row>
    <row r="3628" spans="2:13" ht="18" x14ac:dyDescent="0.4">
      <c r="B3628" s="120"/>
      <c r="C3628" s="24"/>
      <c r="D3628" s="16"/>
      <c r="J3628" s="17"/>
      <c r="K3628" s="17"/>
      <c r="L3628" s="18"/>
      <c r="M3628" s="19"/>
    </row>
    <row r="3629" spans="2:13" ht="18" x14ac:dyDescent="0.4">
      <c r="B3629" s="120"/>
      <c r="C3629" s="24" t="s">
        <v>945</v>
      </c>
      <c r="D3629" s="16"/>
      <c r="J3629" s="17"/>
      <c r="K3629" s="17"/>
      <c r="L3629" s="18"/>
      <c r="M3629" s="19"/>
    </row>
    <row r="3630" spans="2:13" x14ac:dyDescent="0.35">
      <c r="B3630" s="120"/>
      <c r="C3630" s="25"/>
      <c r="D3630" s="16"/>
      <c r="J3630" s="17"/>
      <c r="K3630" s="17"/>
      <c r="L3630" s="18"/>
      <c r="M3630" s="19"/>
    </row>
    <row r="3631" spans="2:13" x14ac:dyDescent="0.35">
      <c r="B3631" s="120">
        <v>11</v>
      </c>
      <c r="C3631" s="25" t="s">
        <v>946</v>
      </c>
      <c r="D3631" s="16" t="s">
        <v>695</v>
      </c>
      <c r="E3631" s="4">
        <v>66</v>
      </c>
      <c r="J3631" s="17"/>
      <c r="K3631" s="17">
        <v>40</v>
      </c>
      <c r="L3631" s="18"/>
      <c r="M3631" s="19">
        <f>+L3631*K3631</f>
        <v>0</v>
      </c>
    </row>
    <row r="3632" spans="2:13" x14ac:dyDescent="0.35">
      <c r="B3632" s="120"/>
      <c r="C3632" s="25"/>
      <c r="D3632" s="16"/>
      <c r="J3632" s="17"/>
      <c r="K3632" s="17"/>
      <c r="L3632" s="18"/>
      <c r="M3632" s="19"/>
    </row>
    <row r="3633" spans="2:13" ht="18" x14ac:dyDescent="0.4">
      <c r="B3633" s="120"/>
      <c r="C3633" s="24" t="s">
        <v>947</v>
      </c>
      <c r="D3633" s="16"/>
      <c r="E3633" s="4">
        <v>0</v>
      </c>
      <c r="J3633" s="17"/>
      <c r="K3633" s="17"/>
      <c r="L3633" s="18"/>
      <c r="M3633" s="19"/>
    </row>
    <row r="3634" spans="2:13" ht="18" x14ac:dyDescent="0.4">
      <c r="B3634" s="120"/>
      <c r="C3634" s="24" t="s">
        <v>948</v>
      </c>
      <c r="D3634" s="16"/>
      <c r="J3634" s="17"/>
      <c r="K3634" s="17"/>
      <c r="L3634" s="18"/>
      <c r="M3634" s="19"/>
    </row>
    <row r="3635" spans="2:13" x14ac:dyDescent="0.35">
      <c r="B3635" s="120"/>
      <c r="C3635" s="25"/>
      <c r="D3635" s="16"/>
      <c r="J3635" s="17"/>
      <c r="K3635" s="17"/>
      <c r="L3635" s="18"/>
      <c r="M3635" s="19"/>
    </row>
    <row r="3636" spans="2:13" x14ac:dyDescent="0.35">
      <c r="B3636" s="120">
        <v>12</v>
      </c>
      <c r="C3636" s="25" t="s">
        <v>949</v>
      </c>
      <c r="D3636" s="16" t="s">
        <v>694</v>
      </c>
      <c r="E3636" s="4">
        <v>810</v>
      </c>
      <c r="J3636" s="17"/>
      <c r="K3636" s="17">
        <v>250</v>
      </c>
      <c r="L3636" s="18"/>
      <c r="M3636" s="19">
        <f>+L3636*K3636</f>
        <v>0</v>
      </c>
    </row>
    <row r="3637" spans="2:13" x14ac:dyDescent="0.35">
      <c r="B3637" s="120"/>
      <c r="C3637" s="25"/>
      <c r="D3637" s="16"/>
      <c r="J3637" s="17"/>
      <c r="K3637" s="17"/>
      <c r="L3637" s="18"/>
      <c r="M3637" s="19"/>
    </row>
    <row r="3638" spans="2:13" ht="18" x14ac:dyDescent="0.4">
      <c r="B3638" s="120"/>
      <c r="C3638" s="24" t="s">
        <v>950</v>
      </c>
      <c r="D3638" s="16"/>
      <c r="E3638" s="4">
        <v>0</v>
      </c>
      <c r="J3638" s="17"/>
      <c r="K3638" s="17"/>
      <c r="L3638" s="18"/>
      <c r="M3638" s="19"/>
    </row>
    <row r="3639" spans="2:13" ht="18" x14ac:dyDescent="0.4">
      <c r="B3639" s="120"/>
      <c r="C3639" s="24"/>
      <c r="D3639" s="16"/>
      <c r="J3639" s="17"/>
      <c r="K3639" s="17"/>
      <c r="L3639" s="18"/>
      <c r="M3639" s="19"/>
    </row>
    <row r="3640" spans="2:13" ht="18" x14ac:dyDescent="0.4">
      <c r="B3640" s="120"/>
      <c r="C3640" s="24" t="s">
        <v>951</v>
      </c>
      <c r="D3640" s="16"/>
      <c r="E3640" s="4">
        <v>0</v>
      </c>
      <c r="J3640" s="17"/>
      <c r="K3640" s="17"/>
      <c r="L3640" s="18"/>
      <c r="M3640" s="19"/>
    </row>
    <row r="3641" spans="2:13" x14ac:dyDescent="0.35">
      <c r="B3641" s="120"/>
      <c r="C3641" s="25"/>
      <c r="D3641" s="16"/>
      <c r="J3641" s="17"/>
      <c r="K3641" s="17"/>
      <c r="L3641" s="18"/>
      <c r="M3641" s="19"/>
    </row>
    <row r="3642" spans="2:13" x14ac:dyDescent="0.35">
      <c r="B3642" s="120">
        <v>13</v>
      </c>
      <c r="C3642" s="25" t="s">
        <v>952</v>
      </c>
      <c r="D3642" s="16" t="s">
        <v>702</v>
      </c>
      <c r="E3642" s="4">
        <v>642</v>
      </c>
      <c r="J3642" s="17"/>
      <c r="K3642" s="17">
        <v>180</v>
      </c>
      <c r="L3642" s="18"/>
      <c r="M3642" s="19">
        <f>+L3642*K3642</f>
        <v>0</v>
      </c>
    </row>
    <row r="3643" spans="2:13" x14ac:dyDescent="0.35">
      <c r="B3643" s="120"/>
      <c r="C3643" s="25"/>
      <c r="D3643" s="16"/>
      <c r="J3643" s="17"/>
      <c r="K3643" s="17"/>
      <c r="L3643" s="18"/>
      <c r="M3643" s="19"/>
    </row>
    <row r="3644" spans="2:13" ht="18" x14ac:dyDescent="0.4">
      <c r="B3644" s="120"/>
      <c r="C3644" s="24" t="s">
        <v>953</v>
      </c>
      <c r="D3644" s="16"/>
      <c r="E3644" s="4">
        <v>0</v>
      </c>
      <c r="J3644" s="17"/>
      <c r="K3644" s="17"/>
      <c r="L3644" s="18"/>
      <c r="M3644" s="19"/>
    </row>
    <row r="3645" spans="2:13" ht="18" x14ac:dyDescent="0.4">
      <c r="B3645" s="120"/>
      <c r="C3645" s="24"/>
      <c r="D3645" s="16"/>
      <c r="J3645" s="17"/>
      <c r="K3645" s="17"/>
      <c r="L3645" s="18"/>
      <c r="M3645" s="19"/>
    </row>
    <row r="3646" spans="2:13" ht="18" x14ac:dyDescent="0.4">
      <c r="B3646" s="120"/>
      <c r="C3646" s="24" t="s">
        <v>954</v>
      </c>
      <c r="D3646" s="16"/>
      <c r="E3646" s="4">
        <v>0</v>
      </c>
      <c r="J3646" s="17"/>
      <c r="K3646" s="17"/>
      <c r="L3646" s="18"/>
      <c r="M3646" s="19"/>
    </row>
    <row r="3647" spans="2:13" ht="18" x14ac:dyDescent="0.4">
      <c r="B3647" s="120"/>
      <c r="C3647" s="24" t="s">
        <v>955</v>
      </c>
      <c r="D3647" s="16"/>
      <c r="J3647" s="17"/>
      <c r="K3647" s="17"/>
      <c r="L3647" s="18"/>
      <c r="M3647" s="19"/>
    </row>
    <row r="3648" spans="2:13" ht="18" x14ac:dyDescent="0.4">
      <c r="B3648" s="120"/>
      <c r="C3648" s="24" t="s">
        <v>956</v>
      </c>
      <c r="D3648" s="16"/>
      <c r="J3648" s="17"/>
      <c r="K3648" s="17"/>
      <c r="L3648" s="18"/>
      <c r="M3648" s="19"/>
    </row>
    <row r="3649" spans="2:13" ht="18" x14ac:dyDescent="0.4">
      <c r="B3649" s="120"/>
      <c r="C3649" s="24" t="s">
        <v>957</v>
      </c>
      <c r="D3649" s="16"/>
      <c r="J3649" s="17"/>
      <c r="K3649" s="17"/>
      <c r="L3649" s="18"/>
      <c r="M3649" s="19"/>
    </row>
    <row r="3650" spans="2:13" ht="16.5" customHeight="1" x14ac:dyDescent="0.4">
      <c r="B3650" s="120"/>
      <c r="C3650" s="24" t="s">
        <v>958</v>
      </c>
      <c r="D3650" s="16"/>
      <c r="J3650" s="17"/>
      <c r="K3650" s="17"/>
      <c r="L3650" s="18"/>
      <c r="M3650" s="19"/>
    </row>
    <row r="3651" spans="2:13" ht="16.5" customHeight="1" x14ac:dyDescent="0.35">
      <c r="B3651" s="120"/>
      <c r="C3651" s="25"/>
      <c r="D3651" s="16"/>
      <c r="J3651" s="17"/>
      <c r="K3651" s="17"/>
      <c r="L3651" s="18"/>
      <c r="M3651" s="19"/>
    </row>
    <row r="3652" spans="2:13" x14ac:dyDescent="0.35">
      <c r="B3652" s="120">
        <v>14</v>
      </c>
      <c r="C3652" s="25" t="s">
        <v>959</v>
      </c>
      <c r="D3652" s="16" t="s">
        <v>702</v>
      </c>
      <c r="E3652" s="4">
        <v>276</v>
      </c>
      <c r="J3652" s="17"/>
      <c r="K3652" s="17">
        <v>120</v>
      </c>
      <c r="L3652" s="18"/>
      <c r="M3652" s="19">
        <f>+L3652*K3652</f>
        <v>0</v>
      </c>
    </row>
    <row r="3653" spans="2:13" x14ac:dyDescent="0.35">
      <c r="B3653" s="120"/>
      <c r="C3653" s="25"/>
      <c r="D3653" s="16"/>
      <c r="J3653" s="17"/>
      <c r="K3653" s="17"/>
      <c r="L3653" s="18"/>
      <c r="M3653" s="19"/>
    </row>
    <row r="3654" spans="2:13" ht="18" x14ac:dyDescent="0.4">
      <c r="B3654" s="120"/>
      <c r="C3654" s="24" t="s">
        <v>960</v>
      </c>
      <c r="D3654" s="16"/>
      <c r="E3654" s="4">
        <v>0</v>
      </c>
      <c r="J3654" s="17"/>
      <c r="K3654" s="17"/>
      <c r="L3654" s="18"/>
      <c r="M3654" s="19"/>
    </row>
    <row r="3655" spans="2:13" ht="18" x14ac:dyDescent="0.4">
      <c r="B3655" s="120"/>
      <c r="C3655" s="24"/>
      <c r="D3655" s="16"/>
      <c r="J3655" s="17"/>
      <c r="K3655" s="17"/>
      <c r="L3655" s="18"/>
      <c r="M3655" s="19"/>
    </row>
    <row r="3656" spans="2:13" ht="18" x14ac:dyDescent="0.4">
      <c r="B3656" s="120"/>
      <c r="C3656" s="24" t="s">
        <v>703</v>
      </c>
      <c r="D3656" s="16"/>
      <c r="E3656" s="4">
        <v>0</v>
      </c>
      <c r="J3656" s="17"/>
      <c r="K3656" s="17"/>
      <c r="L3656" s="18"/>
      <c r="M3656" s="19"/>
    </row>
    <row r="3657" spans="2:13" x14ac:dyDescent="0.35">
      <c r="B3657" s="120"/>
      <c r="C3657" s="25"/>
      <c r="D3657" s="16"/>
      <c r="J3657" s="17"/>
      <c r="K3657" s="17"/>
      <c r="L3657" s="18"/>
      <c r="M3657" s="19"/>
    </row>
    <row r="3658" spans="2:13" x14ac:dyDescent="0.35">
      <c r="B3658" s="120">
        <v>15</v>
      </c>
      <c r="C3658" s="25" t="s">
        <v>961</v>
      </c>
      <c r="D3658" s="16" t="s">
        <v>694</v>
      </c>
      <c r="E3658" s="4">
        <v>728</v>
      </c>
      <c r="J3658" s="17"/>
      <c r="K3658" s="17">
        <v>250</v>
      </c>
      <c r="L3658" s="18"/>
      <c r="M3658" s="19">
        <f>+L3658*K3658</f>
        <v>0</v>
      </c>
    </row>
    <row r="3659" spans="2:13" x14ac:dyDescent="0.35">
      <c r="B3659" s="120"/>
      <c r="C3659" s="25" t="s">
        <v>962</v>
      </c>
      <c r="D3659" s="16"/>
      <c r="J3659" s="17"/>
      <c r="K3659" s="17"/>
      <c r="L3659" s="18"/>
      <c r="M3659" s="19"/>
    </row>
    <row r="3660" spans="2:13" x14ac:dyDescent="0.35">
      <c r="B3660" s="120"/>
      <c r="C3660" s="25"/>
      <c r="D3660" s="16"/>
      <c r="J3660" s="17"/>
      <c r="K3660" s="17"/>
      <c r="L3660" s="18"/>
      <c r="M3660" s="19"/>
    </row>
    <row r="3661" spans="2:13" x14ac:dyDescent="0.35">
      <c r="B3661" s="120"/>
      <c r="C3661" s="25"/>
      <c r="D3661" s="16"/>
      <c r="J3661" s="17"/>
      <c r="K3661" s="17"/>
      <c r="L3661" s="18"/>
      <c r="M3661" s="19"/>
    </row>
    <row r="3662" spans="2:13" x14ac:dyDescent="0.35">
      <c r="B3662" s="120"/>
      <c r="C3662" s="25"/>
      <c r="D3662" s="16"/>
      <c r="J3662" s="17"/>
      <c r="K3662" s="17"/>
      <c r="L3662" s="18"/>
      <c r="M3662" s="19"/>
    </row>
    <row r="3663" spans="2:13" x14ac:dyDescent="0.35">
      <c r="B3663" s="14"/>
      <c r="C3663" s="25"/>
      <c r="D3663" s="16"/>
      <c r="J3663" s="17"/>
      <c r="K3663" s="17"/>
      <c r="L3663" s="18"/>
      <c r="M3663" s="19"/>
    </row>
    <row r="3664" spans="2:13" x14ac:dyDescent="0.35">
      <c r="B3664" s="14"/>
      <c r="C3664" s="25"/>
      <c r="D3664" s="16"/>
      <c r="J3664" s="17"/>
      <c r="K3664" s="17"/>
      <c r="L3664" s="18"/>
      <c r="M3664" s="19"/>
    </row>
    <row r="3665" spans="2:14" x14ac:dyDescent="0.35">
      <c r="B3665" s="14"/>
      <c r="C3665" s="25"/>
      <c r="D3665" s="16"/>
      <c r="J3665" s="17"/>
      <c r="K3665" s="17"/>
      <c r="L3665" s="18"/>
      <c r="M3665" s="19"/>
    </row>
    <row r="3666" spans="2:14" ht="18.5" thickBot="1" x14ac:dyDescent="0.45">
      <c r="B3666" s="30"/>
      <c r="C3666" s="121" t="s">
        <v>682</v>
      </c>
      <c r="D3666" s="32"/>
      <c r="E3666" s="33"/>
      <c r="F3666" s="33"/>
      <c r="G3666" s="33"/>
      <c r="H3666" s="33"/>
      <c r="I3666" s="33"/>
      <c r="J3666" s="34"/>
      <c r="K3666" s="35"/>
      <c r="L3666" s="36" t="s">
        <v>34</v>
      </c>
      <c r="M3666" s="37">
        <f>SUM(M3604:M3665)</f>
        <v>0</v>
      </c>
    </row>
    <row r="3667" spans="2:14" ht="18.5" thickTop="1" x14ac:dyDescent="0.4">
      <c r="B3667" s="41"/>
      <c r="C3667" s="95"/>
      <c r="D3667" s="43"/>
      <c r="E3667" s="44"/>
      <c r="F3667" s="44"/>
      <c r="G3667" s="44"/>
      <c r="H3667" s="44"/>
      <c r="I3667" s="44"/>
      <c r="J3667" s="45" t="s">
        <v>35</v>
      </c>
      <c r="K3667" s="35"/>
      <c r="L3667" s="46"/>
      <c r="M3667" s="47"/>
    </row>
    <row r="3668" spans="2:14" x14ac:dyDescent="0.35">
      <c r="B3668" s="49"/>
      <c r="C3668" s="50" t="s">
        <v>1084</v>
      </c>
      <c r="D3668" s="51"/>
      <c r="E3668" s="40"/>
      <c r="F3668" s="40"/>
      <c r="G3668" s="40"/>
      <c r="H3668" s="40"/>
      <c r="I3668" s="40"/>
      <c r="J3668" s="52"/>
      <c r="K3668" s="50"/>
      <c r="L3668" s="53"/>
      <c r="M3668" s="53"/>
      <c r="N3668" s="176"/>
    </row>
    <row r="3669" spans="2:14" x14ac:dyDescent="0.35">
      <c r="B3669" s="54"/>
      <c r="C3669" s="50" t="s">
        <v>37</v>
      </c>
      <c r="D3669" s="55"/>
      <c r="E3669" s="39"/>
      <c r="F3669" s="39"/>
      <c r="G3669" s="39"/>
      <c r="H3669" s="39"/>
      <c r="I3669" s="39"/>
      <c r="J3669" s="56"/>
      <c r="K3669" s="50"/>
      <c r="L3669" s="53"/>
      <c r="M3669" s="57"/>
      <c r="N3669" s="176"/>
    </row>
    <row r="3670" spans="2:14" ht="18.5" customHeight="1" x14ac:dyDescent="0.4">
      <c r="B3670" s="54"/>
      <c r="C3670" s="50" t="s">
        <v>1134</v>
      </c>
      <c r="D3670" s="55"/>
      <c r="E3670" s="39"/>
      <c r="F3670" s="39"/>
      <c r="G3670" s="39"/>
      <c r="H3670" s="39"/>
      <c r="I3670" s="39"/>
      <c r="J3670" s="52"/>
      <c r="K3670" s="58"/>
      <c r="L3670" s="59"/>
      <c r="M3670" s="57"/>
      <c r="N3670" s="175"/>
    </row>
    <row r="3671" spans="2:14" x14ac:dyDescent="0.35">
      <c r="B3671" s="54"/>
      <c r="C3671" s="50" t="s">
        <v>1103</v>
      </c>
      <c r="D3671" s="55"/>
      <c r="E3671" s="39"/>
      <c r="F3671" s="39"/>
      <c r="G3671" s="39"/>
      <c r="H3671" s="39"/>
      <c r="I3671" s="39"/>
      <c r="J3671" s="60" t="s">
        <v>39</v>
      </c>
      <c r="K3671" s="50"/>
      <c r="L3671" s="53"/>
      <c r="M3671" s="57"/>
      <c r="N3671" s="48"/>
    </row>
    <row r="3672" spans="2:14" x14ac:dyDescent="0.35">
      <c r="B3672" s="54"/>
      <c r="C3672" s="61" t="s">
        <v>820</v>
      </c>
      <c r="D3672" s="55"/>
      <c r="E3672" s="39"/>
      <c r="F3672" s="39"/>
      <c r="G3672" s="39"/>
      <c r="H3672" s="39"/>
      <c r="I3672" s="39"/>
      <c r="J3672" s="56" t="s">
        <v>41</v>
      </c>
      <c r="K3672" s="50"/>
      <c r="L3672" s="53"/>
      <c r="M3672" s="57"/>
      <c r="N3672" s="48"/>
    </row>
    <row r="3673" spans="2:14" ht="18" x14ac:dyDescent="0.4">
      <c r="K3673" s="6" t="s">
        <v>0</v>
      </c>
      <c r="N3673" s="39"/>
    </row>
    <row r="3674" spans="2:14" ht="18" customHeight="1" x14ac:dyDescent="0.4">
      <c r="K3674" s="6" t="s">
        <v>1157</v>
      </c>
      <c r="N3674" s="48"/>
    </row>
    <row r="3675" spans="2:14" ht="18" customHeight="1" x14ac:dyDescent="0.4">
      <c r="K3675" s="6" t="str">
        <f>+K3600</f>
        <v>DLAMVUZO HIGH SCHOOL</v>
      </c>
      <c r="N3675" s="48"/>
    </row>
    <row r="3676" spans="2:14" ht="25.5" customHeight="1" x14ac:dyDescent="0.4">
      <c r="B3676" s="8"/>
      <c r="C3676" s="9"/>
      <c r="D3676" s="10"/>
      <c r="E3676" s="11"/>
      <c r="F3676" s="11"/>
      <c r="G3676" s="11"/>
      <c r="H3676" s="11"/>
      <c r="I3676" s="11"/>
      <c r="J3676" s="12"/>
      <c r="K3676" s="12"/>
      <c r="L3676" s="11"/>
      <c r="M3676" s="11"/>
      <c r="N3676" s="48"/>
    </row>
    <row r="3677" spans="2:14" ht="18" customHeight="1" x14ac:dyDescent="0.4">
      <c r="B3677" s="8" t="s">
        <v>2</v>
      </c>
      <c r="C3677" s="7"/>
      <c r="D3677" s="10" t="s">
        <v>3</v>
      </c>
      <c r="E3677" s="11" t="s">
        <v>4</v>
      </c>
      <c r="F3677" s="11" t="s">
        <v>4</v>
      </c>
      <c r="G3677" s="11" t="s">
        <v>4</v>
      </c>
      <c r="H3677" s="11" t="s">
        <v>4</v>
      </c>
      <c r="I3677" s="11" t="s">
        <v>4</v>
      </c>
      <c r="J3677" s="12"/>
      <c r="K3677" s="8" t="s">
        <v>5</v>
      </c>
      <c r="L3677" s="13" t="s">
        <v>6</v>
      </c>
      <c r="M3677" s="13" t="s">
        <v>7</v>
      </c>
      <c r="N3677" s="5"/>
    </row>
    <row r="3678" spans="2:14" ht="18" customHeight="1" x14ac:dyDescent="0.4">
      <c r="B3678" s="14"/>
      <c r="C3678" s="24" t="s">
        <v>963</v>
      </c>
      <c r="D3678" s="16"/>
      <c r="E3678" s="4">
        <v>0</v>
      </c>
      <c r="J3678" s="17"/>
      <c r="K3678" s="17"/>
      <c r="L3678" s="18"/>
      <c r="M3678" s="19"/>
      <c r="N3678" s="5"/>
    </row>
    <row r="3679" spans="2:14" ht="18" customHeight="1" x14ac:dyDescent="0.4">
      <c r="B3679" s="14"/>
      <c r="C3679" s="24"/>
      <c r="D3679" s="16"/>
      <c r="J3679" s="17"/>
      <c r="K3679" s="17"/>
      <c r="L3679" s="18"/>
      <c r="M3679" s="19"/>
      <c r="N3679" s="5"/>
    </row>
    <row r="3680" spans="2:14" ht="18" customHeight="1" x14ac:dyDescent="0.4">
      <c r="B3680" s="14"/>
      <c r="C3680" s="24" t="s">
        <v>964</v>
      </c>
      <c r="D3680" s="16"/>
      <c r="E3680" s="4">
        <v>0</v>
      </c>
      <c r="J3680" s="17"/>
      <c r="K3680" s="17"/>
      <c r="L3680" s="18"/>
      <c r="M3680" s="19"/>
      <c r="N3680" s="5"/>
    </row>
    <row r="3681" spans="2:14" ht="25.5" customHeight="1" x14ac:dyDescent="0.4">
      <c r="B3681" s="14"/>
      <c r="C3681" s="24" t="s">
        <v>965</v>
      </c>
      <c r="D3681" s="16"/>
      <c r="J3681" s="17"/>
      <c r="K3681" s="17"/>
      <c r="L3681" s="18"/>
      <c r="M3681" s="19"/>
      <c r="N3681" s="5"/>
    </row>
    <row r="3682" spans="2:14" ht="18" x14ac:dyDescent="0.4">
      <c r="B3682" s="120"/>
      <c r="C3682" s="24" t="s">
        <v>966</v>
      </c>
      <c r="D3682" s="16"/>
      <c r="J3682" s="17"/>
      <c r="K3682" s="17"/>
      <c r="L3682" s="18"/>
      <c r="M3682" s="19"/>
    </row>
    <row r="3683" spans="2:14" x14ac:dyDescent="0.35">
      <c r="B3683" s="120"/>
      <c r="C3683" s="25"/>
      <c r="D3683" s="16"/>
      <c r="J3683" s="17"/>
      <c r="K3683" s="17"/>
      <c r="L3683" s="18"/>
      <c r="M3683" s="19"/>
    </row>
    <row r="3684" spans="2:14" ht="16.5" customHeight="1" x14ac:dyDescent="0.35">
      <c r="B3684" s="120">
        <v>16</v>
      </c>
      <c r="C3684" s="25" t="s">
        <v>732</v>
      </c>
      <c r="D3684" s="16" t="s">
        <v>694</v>
      </c>
      <c r="E3684" s="4">
        <v>728</v>
      </c>
      <c r="J3684" s="17"/>
      <c r="K3684" s="17">
        <v>250</v>
      </c>
      <c r="L3684" s="18"/>
      <c r="M3684" s="19">
        <f>+L3684*K3684</f>
        <v>0</v>
      </c>
    </row>
    <row r="3685" spans="2:14" x14ac:dyDescent="0.35">
      <c r="B3685" s="120"/>
      <c r="C3685" s="25"/>
      <c r="D3685" s="16"/>
      <c r="J3685" s="17"/>
      <c r="K3685" s="17"/>
      <c r="L3685" s="18"/>
      <c r="M3685" s="19"/>
    </row>
    <row r="3686" spans="2:14" ht="18" x14ac:dyDescent="0.4">
      <c r="B3686" s="120"/>
      <c r="C3686" s="24" t="s">
        <v>967</v>
      </c>
      <c r="D3686" s="16"/>
      <c r="E3686" s="4">
        <v>0</v>
      </c>
      <c r="J3686" s="17"/>
      <c r="K3686" s="17"/>
      <c r="L3686" s="18"/>
      <c r="M3686" s="19"/>
    </row>
    <row r="3687" spans="2:14" x14ac:dyDescent="0.35">
      <c r="B3687" s="120"/>
      <c r="C3687" s="25"/>
      <c r="D3687" s="16"/>
      <c r="J3687" s="17"/>
      <c r="K3687" s="17"/>
      <c r="L3687" s="18"/>
      <c r="M3687" s="19"/>
    </row>
    <row r="3688" spans="2:14" ht="18" x14ac:dyDescent="0.4">
      <c r="B3688" s="120"/>
      <c r="C3688" s="24" t="s">
        <v>968</v>
      </c>
      <c r="D3688" s="16"/>
      <c r="E3688" s="4">
        <v>0</v>
      </c>
      <c r="J3688" s="17"/>
      <c r="K3688" s="17"/>
      <c r="L3688" s="18"/>
      <c r="M3688" s="19"/>
    </row>
    <row r="3689" spans="2:14" ht="18" x14ac:dyDescent="0.4">
      <c r="B3689" s="120"/>
      <c r="C3689" s="24" t="s">
        <v>969</v>
      </c>
      <c r="D3689" s="16"/>
      <c r="J3689" s="17"/>
      <c r="K3689" s="17"/>
      <c r="L3689" s="18"/>
      <c r="M3689" s="19"/>
    </row>
    <row r="3690" spans="2:14" x14ac:dyDescent="0.35">
      <c r="B3690" s="120"/>
      <c r="C3690" s="25"/>
      <c r="D3690" s="16"/>
      <c r="J3690" s="17"/>
      <c r="K3690" s="17"/>
      <c r="L3690" s="18"/>
      <c r="M3690" s="19"/>
    </row>
    <row r="3691" spans="2:14" x14ac:dyDescent="0.35">
      <c r="B3691" s="120">
        <v>17</v>
      </c>
      <c r="C3691" s="25" t="s">
        <v>970</v>
      </c>
      <c r="D3691" s="16" t="s">
        <v>702</v>
      </c>
      <c r="E3691" s="4">
        <v>25</v>
      </c>
      <c r="J3691" s="17"/>
      <c r="K3691" s="17">
        <v>40</v>
      </c>
      <c r="L3691" s="18"/>
      <c r="M3691" s="19">
        <f>+L3691*K3691</f>
        <v>0</v>
      </c>
    </row>
    <row r="3692" spans="2:14" x14ac:dyDescent="0.35">
      <c r="B3692" s="120"/>
      <c r="C3692" s="25" t="s">
        <v>971</v>
      </c>
      <c r="D3692" s="16"/>
      <c r="J3692" s="17"/>
      <c r="K3692" s="17"/>
      <c r="L3692" s="18"/>
      <c r="M3692" s="19"/>
    </row>
    <row r="3693" spans="2:14" x14ac:dyDescent="0.35">
      <c r="B3693" s="120"/>
      <c r="C3693" s="25"/>
      <c r="D3693" s="16"/>
      <c r="J3693" s="17"/>
      <c r="K3693" s="17"/>
      <c r="L3693" s="18"/>
      <c r="M3693" s="19"/>
    </row>
    <row r="3694" spans="2:14" x14ac:dyDescent="0.35">
      <c r="B3694" s="120"/>
      <c r="C3694" s="25" t="s">
        <v>972</v>
      </c>
      <c r="D3694" s="16" t="s">
        <v>702</v>
      </c>
      <c r="E3694" s="4">
        <v>260</v>
      </c>
      <c r="J3694" s="17"/>
      <c r="K3694" s="17">
        <v>40</v>
      </c>
      <c r="L3694" s="18"/>
      <c r="M3694" s="19">
        <f>+L3694*K3694</f>
        <v>0</v>
      </c>
    </row>
    <row r="3695" spans="2:14" x14ac:dyDescent="0.35">
      <c r="B3695" s="120"/>
      <c r="C3695" s="25" t="s">
        <v>973</v>
      </c>
      <c r="D3695" s="16"/>
      <c r="J3695" s="17"/>
      <c r="K3695" s="17"/>
      <c r="L3695" s="18"/>
      <c r="M3695" s="19"/>
    </row>
    <row r="3696" spans="2:14" x14ac:dyDescent="0.35">
      <c r="B3696" s="120"/>
      <c r="C3696" s="25" t="s">
        <v>974</v>
      </c>
      <c r="D3696" s="16"/>
      <c r="J3696" s="17"/>
      <c r="K3696" s="17"/>
      <c r="L3696" s="18"/>
      <c r="M3696" s="19"/>
    </row>
    <row r="3697" spans="2:14" x14ac:dyDescent="0.35">
      <c r="B3697" s="120"/>
      <c r="C3697" s="25" t="s">
        <v>156</v>
      </c>
      <c r="D3697" s="16"/>
      <c r="J3697" s="17"/>
      <c r="K3697" s="17"/>
      <c r="L3697" s="18"/>
      <c r="M3697" s="19"/>
    </row>
    <row r="3698" spans="2:14" ht="18" x14ac:dyDescent="0.4">
      <c r="B3698" s="120"/>
      <c r="C3698" s="24" t="s">
        <v>975</v>
      </c>
      <c r="D3698" s="16"/>
      <c r="E3698" s="4">
        <v>0</v>
      </c>
      <c r="J3698" s="17"/>
      <c r="K3698" s="17"/>
      <c r="L3698" s="18"/>
      <c r="M3698" s="19"/>
    </row>
    <row r="3699" spans="2:14" ht="18" x14ac:dyDescent="0.4">
      <c r="B3699" s="120"/>
      <c r="C3699" s="24"/>
      <c r="D3699" s="16"/>
      <c r="J3699" s="17"/>
      <c r="K3699" s="17"/>
      <c r="L3699" s="18"/>
      <c r="M3699" s="19"/>
    </row>
    <row r="3700" spans="2:14" ht="18" x14ac:dyDescent="0.4">
      <c r="B3700" s="120"/>
      <c r="C3700" s="24" t="s">
        <v>976</v>
      </c>
      <c r="D3700" s="16"/>
      <c r="E3700" s="4">
        <v>0</v>
      </c>
      <c r="J3700" s="17"/>
      <c r="K3700" s="17"/>
      <c r="L3700" s="18"/>
      <c r="M3700" s="19"/>
    </row>
    <row r="3701" spans="2:14" x14ac:dyDescent="0.35">
      <c r="B3701" s="120"/>
      <c r="C3701" s="25"/>
      <c r="D3701" s="16"/>
      <c r="J3701" s="17"/>
      <c r="K3701" s="17"/>
      <c r="L3701" s="18"/>
      <c r="M3701" s="19"/>
    </row>
    <row r="3702" spans="2:14" x14ac:dyDescent="0.35">
      <c r="B3702" s="120">
        <v>18</v>
      </c>
      <c r="C3702" s="25" t="s">
        <v>977</v>
      </c>
      <c r="D3702" s="16" t="s">
        <v>694</v>
      </c>
      <c r="E3702" s="4">
        <v>116</v>
      </c>
      <c r="J3702" s="17"/>
      <c r="K3702" s="17">
        <v>250</v>
      </c>
      <c r="L3702" s="18"/>
      <c r="M3702" s="19">
        <f>+L3702*K3702</f>
        <v>0</v>
      </c>
    </row>
    <row r="3703" spans="2:14" x14ac:dyDescent="0.35">
      <c r="B3703" s="120"/>
      <c r="C3703" s="25"/>
      <c r="D3703" s="16"/>
      <c r="K3703" s="133"/>
      <c r="L3703" s="29"/>
      <c r="M3703" s="111"/>
    </row>
    <row r="3704" spans="2:14" x14ac:dyDescent="0.35">
      <c r="B3704" s="120"/>
      <c r="C3704" s="25"/>
      <c r="D3704" s="16"/>
      <c r="K3704" s="133"/>
      <c r="L3704" s="29"/>
      <c r="M3704" s="111"/>
    </row>
    <row r="3705" spans="2:14" x14ac:dyDescent="0.35">
      <c r="B3705" s="120"/>
      <c r="C3705" s="25"/>
      <c r="D3705" s="16"/>
      <c r="K3705" s="133"/>
      <c r="L3705" s="29"/>
      <c r="M3705" s="111"/>
    </row>
    <row r="3706" spans="2:14" x14ac:dyDescent="0.35">
      <c r="B3706" s="120"/>
      <c r="C3706" s="25"/>
      <c r="D3706" s="16"/>
      <c r="K3706" s="133"/>
      <c r="L3706" s="29"/>
      <c r="M3706" s="111"/>
    </row>
    <row r="3707" spans="2:14" x14ac:dyDescent="0.35">
      <c r="B3707" s="120"/>
      <c r="C3707" s="25"/>
      <c r="D3707" s="16"/>
      <c r="K3707" s="133"/>
      <c r="L3707" s="29"/>
      <c r="M3707" s="111"/>
      <c r="N3707" s="5"/>
    </row>
    <row r="3708" spans="2:14" x14ac:dyDescent="0.35">
      <c r="B3708" s="120"/>
      <c r="C3708" s="25"/>
      <c r="D3708" s="16"/>
      <c r="K3708" s="133"/>
      <c r="L3708" s="29"/>
      <c r="M3708" s="111"/>
      <c r="N3708" s="5"/>
    </row>
    <row r="3709" spans="2:14" x14ac:dyDescent="0.35">
      <c r="B3709" s="120"/>
      <c r="C3709" s="25"/>
      <c r="D3709" s="16"/>
      <c r="K3709" s="133"/>
      <c r="L3709" s="29"/>
      <c r="M3709" s="111"/>
      <c r="N3709" s="5"/>
    </row>
    <row r="3710" spans="2:14" x14ac:dyDescent="0.35">
      <c r="B3710" s="120"/>
      <c r="C3710" s="25"/>
      <c r="D3710" s="16"/>
      <c r="K3710" s="133"/>
      <c r="L3710" s="29"/>
      <c r="M3710" s="111"/>
      <c r="N3710" s="5"/>
    </row>
    <row r="3711" spans="2:14" x14ac:dyDescent="0.35">
      <c r="B3711" s="120"/>
      <c r="C3711" s="25"/>
      <c r="D3711" s="16"/>
      <c r="K3711" s="133"/>
      <c r="L3711" s="29"/>
      <c r="M3711" s="111"/>
      <c r="N3711" s="5"/>
    </row>
    <row r="3712" spans="2:14" x14ac:dyDescent="0.35">
      <c r="B3712" s="120"/>
      <c r="C3712" s="25"/>
      <c r="D3712" s="16"/>
      <c r="K3712" s="133"/>
      <c r="L3712" s="29"/>
      <c r="M3712" s="111"/>
      <c r="N3712" s="5"/>
    </row>
    <row r="3713" spans="2:14" x14ac:dyDescent="0.35">
      <c r="B3713" s="120"/>
      <c r="C3713" s="25"/>
      <c r="D3713" s="16"/>
      <c r="K3713" s="133"/>
      <c r="L3713" s="29"/>
      <c r="M3713" s="111"/>
      <c r="N3713" s="5"/>
    </row>
    <row r="3714" spans="2:14" x14ac:dyDescent="0.35">
      <c r="B3714" s="120"/>
      <c r="C3714" s="25"/>
      <c r="D3714" s="16"/>
      <c r="K3714" s="133"/>
      <c r="L3714" s="29"/>
      <c r="M3714" s="111"/>
      <c r="N3714" s="5"/>
    </row>
    <row r="3715" spans="2:14" x14ac:dyDescent="0.35">
      <c r="B3715" s="120"/>
      <c r="C3715" s="25"/>
      <c r="D3715" s="16"/>
      <c r="K3715" s="133"/>
      <c r="L3715" s="29"/>
      <c r="M3715" s="111"/>
      <c r="N3715" s="5"/>
    </row>
    <row r="3716" spans="2:14" x14ac:dyDescent="0.35">
      <c r="B3716" s="120"/>
      <c r="C3716" s="25"/>
      <c r="D3716" s="16"/>
      <c r="K3716" s="133"/>
      <c r="L3716" s="29"/>
      <c r="M3716" s="111"/>
      <c r="N3716" s="5"/>
    </row>
    <row r="3717" spans="2:14" x14ac:dyDescent="0.35">
      <c r="B3717" s="120"/>
      <c r="C3717" s="25"/>
      <c r="D3717" s="16"/>
      <c r="K3717" s="133"/>
      <c r="L3717" s="29"/>
      <c r="M3717" s="111"/>
      <c r="N3717" s="5"/>
    </row>
    <row r="3718" spans="2:14" x14ac:dyDescent="0.35">
      <c r="B3718" s="120"/>
      <c r="C3718" s="25"/>
      <c r="D3718" s="16"/>
      <c r="K3718" s="133"/>
      <c r="L3718" s="29"/>
      <c r="M3718" s="111"/>
      <c r="N3718" s="5"/>
    </row>
    <row r="3719" spans="2:14" x14ac:dyDescent="0.35">
      <c r="B3719" s="120"/>
      <c r="C3719" s="25"/>
      <c r="D3719" s="16"/>
      <c r="K3719" s="133"/>
      <c r="L3719" s="29"/>
      <c r="M3719" s="111"/>
      <c r="N3719" s="5"/>
    </row>
    <row r="3720" spans="2:14" x14ac:dyDescent="0.35">
      <c r="B3720" s="120"/>
      <c r="C3720" s="25"/>
      <c r="D3720" s="16"/>
      <c r="K3720" s="133"/>
      <c r="L3720" s="29"/>
      <c r="M3720" s="111"/>
      <c r="N3720" s="5"/>
    </row>
    <row r="3721" spans="2:14" x14ac:dyDescent="0.35">
      <c r="B3721" s="120"/>
      <c r="C3721" s="25"/>
      <c r="D3721" s="16"/>
      <c r="K3721" s="133"/>
      <c r="L3721" s="29"/>
      <c r="M3721" s="111"/>
      <c r="N3721" s="5"/>
    </row>
    <row r="3722" spans="2:14" x14ac:dyDescent="0.35">
      <c r="B3722" s="62"/>
      <c r="C3722" s="25"/>
      <c r="D3722" s="16"/>
      <c r="K3722" s="133"/>
      <c r="L3722" s="29"/>
      <c r="M3722" s="111"/>
      <c r="N3722" s="5"/>
    </row>
    <row r="3723" spans="2:14" x14ac:dyDescent="0.35">
      <c r="B3723" s="62"/>
      <c r="C3723" s="25"/>
      <c r="D3723" s="16"/>
      <c r="K3723" s="133"/>
      <c r="L3723" s="29"/>
      <c r="M3723" s="111"/>
      <c r="N3723" s="5"/>
    </row>
    <row r="3724" spans="2:14" x14ac:dyDescent="0.35">
      <c r="B3724" s="62"/>
      <c r="C3724" s="25"/>
      <c r="D3724" s="16"/>
      <c r="K3724" s="133"/>
      <c r="L3724" s="29"/>
      <c r="M3724" s="111"/>
      <c r="N3724" s="5"/>
    </row>
    <row r="3725" spans="2:14" x14ac:dyDescent="0.35">
      <c r="B3725" s="62"/>
      <c r="C3725" s="25"/>
      <c r="D3725" s="16"/>
      <c r="K3725" s="133"/>
      <c r="L3725" s="29"/>
      <c r="M3725" s="111"/>
      <c r="N3725" s="5"/>
    </row>
    <row r="3726" spans="2:14" x14ac:dyDescent="0.35">
      <c r="B3726" s="62"/>
      <c r="C3726" s="25"/>
      <c r="D3726" s="16"/>
      <c r="K3726" s="133"/>
      <c r="L3726" s="29"/>
      <c r="M3726" s="111"/>
      <c r="N3726" s="5"/>
    </row>
    <row r="3727" spans="2:14" x14ac:dyDescent="0.35">
      <c r="B3727" s="62"/>
      <c r="C3727" s="25"/>
      <c r="D3727" s="16"/>
      <c r="K3727" s="133"/>
      <c r="L3727" s="29"/>
      <c r="M3727" s="111"/>
      <c r="N3727" s="5"/>
    </row>
    <row r="3728" spans="2:14" x14ac:dyDescent="0.35">
      <c r="B3728" s="62"/>
      <c r="C3728" s="25"/>
      <c r="D3728" s="16"/>
      <c r="K3728" s="133"/>
      <c r="L3728" s="29"/>
      <c r="M3728" s="111"/>
      <c r="N3728" s="5"/>
    </row>
    <row r="3729" spans="2:14" x14ac:dyDescent="0.35">
      <c r="B3729" s="62"/>
      <c r="C3729" s="25"/>
      <c r="D3729" s="16"/>
      <c r="K3729" s="133"/>
      <c r="L3729" s="29"/>
      <c r="M3729" s="111"/>
      <c r="N3729" s="5"/>
    </row>
    <row r="3730" spans="2:14" x14ac:dyDescent="0.35">
      <c r="B3730" s="62"/>
      <c r="C3730" s="25"/>
      <c r="D3730" s="16"/>
      <c r="K3730" s="133"/>
      <c r="L3730" s="29"/>
      <c r="M3730" s="111"/>
      <c r="N3730" s="5"/>
    </row>
    <row r="3731" spans="2:14" x14ac:dyDescent="0.35">
      <c r="B3731" s="62"/>
      <c r="C3731" s="25"/>
      <c r="D3731" s="16"/>
      <c r="K3731" s="133"/>
      <c r="L3731" s="29"/>
      <c r="M3731" s="111"/>
      <c r="N3731" s="5"/>
    </row>
    <row r="3732" spans="2:14" x14ac:dyDescent="0.35">
      <c r="B3732" s="62"/>
      <c r="C3732" s="25"/>
      <c r="D3732" s="16"/>
      <c r="K3732" s="133"/>
      <c r="L3732" s="29"/>
      <c r="M3732" s="111"/>
      <c r="N3732" s="5"/>
    </row>
    <row r="3733" spans="2:14" x14ac:dyDescent="0.35">
      <c r="B3733" s="62"/>
      <c r="C3733" s="25"/>
      <c r="D3733" s="16"/>
      <c r="K3733" s="133"/>
      <c r="L3733" s="29"/>
      <c r="M3733" s="111"/>
      <c r="N3733" s="5"/>
    </row>
    <row r="3734" spans="2:14" x14ac:dyDescent="0.35">
      <c r="B3734" s="62"/>
      <c r="C3734" s="25"/>
      <c r="D3734" s="16"/>
      <c r="K3734" s="133"/>
      <c r="L3734" s="29"/>
      <c r="M3734" s="111"/>
      <c r="N3734" s="5"/>
    </row>
    <row r="3735" spans="2:14" x14ac:dyDescent="0.35">
      <c r="B3735" s="62"/>
      <c r="C3735" s="25"/>
      <c r="D3735" s="16"/>
      <c r="K3735" s="133"/>
      <c r="L3735" s="29"/>
      <c r="M3735" s="111"/>
      <c r="N3735" s="5"/>
    </row>
    <row r="3736" spans="2:14" x14ac:dyDescent="0.35">
      <c r="B3736" s="62"/>
      <c r="C3736" s="25"/>
      <c r="D3736" s="16"/>
      <c r="K3736" s="133"/>
      <c r="L3736" s="29"/>
      <c r="M3736" s="111"/>
      <c r="N3736" s="5"/>
    </row>
    <row r="3737" spans="2:14" x14ac:dyDescent="0.35">
      <c r="B3737" s="62"/>
      <c r="C3737" s="25"/>
      <c r="D3737" s="16"/>
      <c r="K3737" s="133"/>
      <c r="L3737" s="29"/>
      <c r="M3737" s="111"/>
      <c r="N3737" s="5"/>
    </row>
    <row r="3738" spans="2:14" x14ac:dyDescent="0.35">
      <c r="B3738" s="62"/>
      <c r="C3738" s="25"/>
      <c r="D3738" s="16"/>
      <c r="K3738" s="133"/>
      <c r="L3738" s="29"/>
      <c r="M3738" s="19"/>
    </row>
    <row r="3739" spans="2:14" x14ac:dyDescent="0.35">
      <c r="B3739" s="62"/>
      <c r="C3739" s="25"/>
      <c r="D3739" s="16"/>
      <c r="K3739" s="133"/>
      <c r="L3739" s="29"/>
      <c r="M3739" s="19"/>
    </row>
    <row r="3740" spans="2:14" x14ac:dyDescent="0.35">
      <c r="B3740" s="14"/>
      <c r="C3740" s="25"/>
      <c r="D3740" s="16"/>
      <c r="J3740" s="17"/>
      <c r="K3740" s="17"/>
      <c r="L3740" s="18"/>
      <c r="M3740" s="19"/>
    </row>
    <row r="3741" spans="2:14" ht="18.5" thickBot="1" x14ac:dyDescent="0.45">
      <c r="B3741" s="30"/>
      <c r="C3741" s="121" t="s">
        <v>682</v>
      </c>
      <c r="D3741" s="32"/>
      <c r="E3741" s="33"/>
      <c r="F3741" s="33"/>
      <c r="G3741" s="33"/>
      <c r="H3741" s="33"/>
      <c r="I3741" s="33"/>
      <c r="J3741" s="34"/>
      <c r="K3741" s="35"/>
      <c r="L3741" s="36" t="s">
        <v>34</v>
      </c>
      <c r="M3741" s="37">
        <f>SUM(M3684:M3740)</f>
        <v>0</v>
      </c>
    </row>
    <row r="3742" spans="2:14" ht="18.5" thickTop="1" x14ac:dyDescent="0.4">
      <c r="B3742" s="41"/>
      <c r="C3742" s="95"/>
      <c r="D3742" s="43"/>
      <c r="E3742" s="44"/>
      <c r="F3742" s="44"/>
      <c r="G3742" s="44"/>
      <c r="H3742" s="44"/>
      <c r="I3742" s="44"/>
      <c r="J3742" s="45" t="s">
        <v>35</v>
      </c>
      <c r="K3742" s="35"/>
      <c r="L3742" s="46"/>
      <c r="M3742" s="168"/>
    </row>
    <row r="3743" spans="2:14" x14ac:dyDescent="0.35">
      <c r="B3743" s="49"/>
      <c r="C3743" s="50" t="s">
        <v>1084</v>
      </c>
      <c r="D3743" s="51"/>
      <c r="E3743" s="40"/>
      <c r="F3743" s="40"/>
      <c r="G3743" s="40"/>
      <c r="H3743" s="40"/>
      <c r="I3743" s="40"/>
      <c r="J3743" s="52"/>
      <c r="K3743" s="50"/>
      <c r="L3743" s="53"/>
      <c r="M3743" s="53"/>
      <c r="N3743" s="176"/>
    </row>
    <row r="3744" spans="2:14" x14ac:dyDescent="0.35">
      <c r="B3744" s="54"/>
      <c r="C3744" s="50" t="s">
        <v>37</v>
      </c>
      <c r="D3744" s="55"/>
      <c r="E3744" s="39"/>
      <c r="F3744" s="39"/>
      <c r="G3744" s="39"/>
      <c r="H3744" s="39"/>
      <c r="I3744" s="39"/>
      <c r="J3744" s="56"/>
      <c r="K3744" s="50"/>
      <c r="L3744" s="53"/>
      <c r="M3744" s="57"/>
      <c r="N3744" s="176"/>
    </row>
    <row r="3745" spans="2:14" ht="16" customHeight="1" x14ac:dyDescent="0.4">
      <c r="B3745" s="54"/>
      <c r="C3745" s="50" t="s">
        <v>1134</v>
      </c>
      <c r="D3745" s="55"/>
      <c r="E3745" s="39"/>
      <c r="F3745" s="39"/>
      <c r="G3745" s="39"/>
      <c r="H3745" s="39"/>
      <c r="I3745" s="39"/>
      <c r="J3745" s="52"/>
      <c r="K3745" s="58"/>
      <c r="L3745" s="59"/>
      <c r="M3745" s="57"/>
      <c r="N3745" s="175"/>
    </row>
    <row r="3746" spans="2:14" x14ac:dyDescent="0.35">
      <c r="B3746" s="54"/>
      <c r="C3746" s="50" t="s">
        <v>1103</v>
      </c>
      <c r="D3746" s="55"/>
      <c r="E3746" s="39"/>
      <c r="F3746" s="39"/>
      <c r="G3746" s="39"/>
      <c r="H3746" s="39"/>
      <c r="I3746" s="39"/>
      <c r="J3746" s="60" t="s">
        <v>39</v>
      </c>
      <c r="K3746" s="50"/>
      <c r="L3746" s="53"/>
      <c r="M3746" s="57"/>
      <c r="N3746" s="177"/>
    </row>
    <row r="3747" spans="2:14" x14ac:dyDescent="0.35">
      <c r="B3747" s="54"/>
      <c r="C3747" s="61" t="s">
        <v>829</v>
      </c>
      <c r="D3747" s="55"/>
      <c r="E3747" s="39"/>
      <c r="F3747" s="39"/>
      <c r="G3747" s="39"/>
      <c r="H3747" s="39"/>
      <c r="I3747" s="39"/>
      <c r="J3747" s="56" t="s">
        <v>41</v>
      </c>
      <c r="K3747" s="50"/>
      <c r="L3747" s="53"/>
      <c r="M3747" s="57"/>
      <c r="N3747" s="48"/>
    </row>
    <row r="3748" spans="2:14" x14ac:dyDescent="0.35">
      <c r="B3748" s="134"/>
      <c r="N3748" s="39"/>
    </row>
    <row r="3749" spans="2:14" ht="18" customHeight="1" x14ac:dyDescent="0.4">
      <c r="B3749" s="58"/>
      <c r="K3749" s="6" t="s">
        <v>0</v>
      </c>
      <c r="N3749" s="48"/>
    </row>
    <row r="3750" spans="2:14" ht="18" customHeight="1" x14ac:dyDescent="0.4">
      <c r="B3750" s="97" t="s">
        <v>978</v>
      </c>
      <c r="K3750" s="6" t="s">
        <v>1157</v>
      </c>
      <c r="N3750" s="48"/>
    </row>
    <row r="3751" spans="2:14" ht="25.5" customHeight="1" x14ac:dyDescent="0.4">
      <c r="K3751" s="6" t="str">
        <f>+K3675</f>
        <v>DLAMVUZO HIGH SCHOOL</v>
      </c>
      <c r="N3751" s="48"/>
    </row>
    <row r="3752" spans="2:14" ht="18" x14ac:dyDescent="0.4">
      <c r="B3752" s="54"/>
      <c r="C3752" s="58"/>
      <c r="D3752" s="55"/>
      <c r="E3752" s="39"/>
      <c r="F3752" s="39"/>
      <c r="G3752" s="39"/>
      <c r="H3752" s="39"/>
      <c r="I3752" s="39"/>
      <c r="J3752" s="56"/>
      <c r="K3752" s="50"/>
      <c r="L3752" s="53"/>
      <c r="M3752" s="57"/>
      <c r="N3752" s="5"/>
    </row>
    <row r="3753" spans="2:14" ht="18" x14ac:dyDescent="0.35">
      <c r="B3753" s="54"/>
      <c r="C3753" s="97" t="s">
        <v>730</v>
      </c>
      <c r="D3753" s="55"/>
      <c r="E3753" s="39"/>
      <c r="F3753" s="39"/>
      <c r="G3753" s="39"/>
      <c r="H3753" s="39"/>
      <c r="I3753" s="39"/>
      <c r="J3753" s="56"/>
      <c r="K3753" s="50"/>
      <c r="L3753" s="53"/>
      <c r="M3753" s="57"/>
      <c r="N3753" s="5"/>
    </row>
    <row r="3754" spans="2:14" ht="18" x14ac:dyDescent="0.35">
      <c r="B3754" s="54"/>
      <c r="C3754" s="97"/>
      <c r="D3754" s="55"/>
      <c r="E3754" s="39"/>
      <c r="F3754" s="39"/>
      <c r="G3754" s="39"/>
      <c r="H3754" s="39"/>
      <c r="I3754" s="39"/>
      <c r="J3754" s="56"/>
      <c r="K3754" s="50"/>
      <c r="L3754" s="53"/>
      <c r="M3754" s="57"/>
      <c r="N3754" s="5"/>
    </row>
    <row r="3755" spans="2:14" x14ac:dyDescent="0.35">
      <c r="B3755" s="98"/>
      <c r="C3755" s="99"/>
      <c r="D3755" s="100"/>
      <c r="E3755" s="101"/>
      <c r="F3755" s="102" t="s">
        <v>34</v>
      </c>
      <c r="G3755" s="50"/>
      <c r="H3755" s="50"/>
      <c r="I3755" s="50"/>
      <c r="J3755" s="103"/>
      <c r="K3755" s="50"/>
      <c r="L3755" s="53"/>
      <c r="M3755" s="104"/>
      <c r="N3755" s="5"/>
    </row>
    <row r="3756" spans="2:14" x14ac:dyDescent="0.35">
      <c r="B3756" s="98"/>
      <c r="C3756" s="99" t="s">
        <v>1087</v>
      </c>
      <c r="D3756" s="100"/>
      <c r="E3756" s="101"/>
      <c r="F3756" s="102"/>
      <c r="G3756" s="50"/>
      <c r="H3756" s="50"/>
      <c r="I3756" s="50"/>
      <c r="J3756" s="103"/>
      <c r="K3756" s="50"/>
      <c r="L3756" s="53" t="s">
        <v>34</v>
      </c>
      <c r="M3756" s="104">
        <f>+M3591</f>
        <v>0</v>
      </c>
      <c r="N3756" s="48"/>
    </row>
    <row r="3757" spans="2:14" x14ac:dyDescent="0.35">
      <c r="B3757" s="98"/>
      <c r="C3757" s="99"/>
      <c r="D3757" s="100"/>
      <c r="E3757" s="101"/>
      <c r="F3757" s="102" t="s">
        <v>34</v>
      </c>
      <c r="G3757" s="50"/>
      <c r="H3757" s="50"/>
      <c r="I3757" s="50"/>
      <c r="J3757" s="103"/>
      <c r="K3757" s="50"/>
      <c r="L3757" s="53"/>
      <c r="M3757" s="104"/>
      <c r="N3757" s="48"/>
    </row>
    <row r="3758" spans="2:14" x14ac:dyDescent="0.35">
      <c r="B3758" s="98"/>
      <c r="C3758" s="99" t="s">
        <v>1086</v>
      </c>
      <c r="D3758" s="100"/>
      <c r="E3758" s="101"/>
      <c r="F3758" s="102"/>
      <c r="G3758" s="50"/>
      <c r="H3758" s="50"/>
      <c r="I3758" s="50"/>
      <c r="J3758" s="103"/>
      <c r="K3758" s="50"/>
      <c r="L3758" s="53" t="s">
        <v>34</v>
      </c>
      <c r="M3758" s="104">
        <f>+M3666</f>
        <v>0</v>
      </c>
      <c r="N3758" s="48"/>
    </row>
    <row r="3759" spans="2:14" x14ac:dyDescent="0.35">
      <c r="B3759" s="98"/>
      <c r="C3759" s="99"/>
      <c r="D3759" s="100"/>
      <c r="E3759" s="101"/>
      <c r="F3759" s="102"/>
      <c r="G3759" s="50"/>
      <c r="H3759" s="50"/>
      <c r="I3759" s="50"/>
      <c r="J3759" s="103"/>
      <c r="K3759" s="50"/>
      <c r="L3759" s="53"/>
      <c r="M3759" s="104"/>
      <c r="N3759" s="48"/>
    </row>
    <row r="3760" spans="2:14" x14ac:dyDescent="0.35">
      <c r="B3760" s="98"/>
      <c r="C3760" s="99" t="s">
        <v>1085</v>
      </c>
      <c r="D3760" s="105"/>
      <c r="E3760" s="50"/>
      <c r="F3760" s="50"/>
      <c r="G3760" s="50"/>
      <c r="H3760" s="50"/>
      <c r="I3760" s="50"/>
      <c r="J3760" s="103"/>
      <c r="K3760" s="50"/>
      <c r="L3760" s="53" t="s">
        <v>34</v>
      </c>
      <c r="M3760" s="104">
        <f>+M3741</f>
        <v>0</v>
      </c>
      <c r="N3760" s="48"/>
    </row>
    <row r="3761" spans="2:14" x14ac:dyDescent="0.35">
      <c r="B3761" s="98"/>
      <c r="C3761" s="99"/>
      <c r="D3761" s="105"/>
      <c r="E3761" s="50"/>
      <c r="F3761" s="50"/>
      <c r="G3761" s="50"/>
      <c r="H3761" s="50"/>
      <c r="I3761" s="50"/>
      <c r="J3761" s="103"/>
      <c r="K3761" s="50"/>
      <c r="L3761" s="53"/>
      <c r="M3761" s="104"/>
      <c r="N3761" s="48"/>
    </row>
    <row r="3762" spans="2:14" x14ac:dyDescent="0.35">
      <c r="B3762" s="98"/>
      <c r="C3762" s="99"/>
      <c r="D3762" s="105"/>
      <c r="E3762" s="50"/>
      <c r="F3762" s="50"/>
      <c r="G3762" s="50"/>
      <c r="H3762" s="50"/>
      <c r="I3762" s="50"/>
      <c r="J3762" s="103"/>
      <c r="K3762" s="50"/>
      <c r="L3762" s="53"/>
      <c r="M3762" s="104"/>
      <c r="N3762" s="48"/>
    </row>
    <row r="3763" spans="2:14" x14ac:dyDescent="0.35">
      <c r="B3763" s="98"/>
      <c r="C3763" s="99"/>
      <c r="D3763" s="32"/>
      <c r="E3763" s="39"/>
      <c r="F3763" s="39"/>
      <c r="G3763" s="39"/>
      <c r="H3763" s="39"/>
      <c r="I3763" s="39"/>
      <c r="J3763" s="56"/>
      <c r="K3763" s="50"/>
      <c r="L3763" s="53"/>
      <c r="M3763" s="104"/>
      <c r="N3763" s="48"/>
    </row>
    <row r="3764" spans="2:14" x14ac:dyDescent="0.35">
      <c r="B3764" s="98"/>
      <c r="C3764" s="99"/>
      <c r="D3764" s="32"/>
      <c r="E3764" s="39"/>
      <c r="F3764" s="39"/>
      <c r="G3764" s="39"/>
      <c r="H3764" s="39"/>
      <c r="I3764" s="39"/>
      <c r="J3764" s="56"/>
      <c r="K3764" s="50"/>
      <c r="L3764" s="53"/>
      <c r="M3764" s="104"/>
      <c r="N3764" s="48"/>
    </row>
    <row r="3765" spans="2:14" x14ac:dyDescent="0.35">
      <c r="B3765" s="98"/>
      <c r="C3765" s="99"/>
      <c r="D3765" s="32"/>
      <c r="E3765" s="39"/>
      <c r="F3765" s="39"/>
      <c r="G3765" s="39"/>
      <c r="H3765" s="39"/>
      <c r="I3765" s="39"/>
      <c r="J3765" s="56"/>
      <c r="K3765" s="50"/>
      <c r="L3765" s="53"/>
      <c r="M3765" s="104"/>
      <c r="N3765" s="48"/>
    </row>
    <row r="3766" spans="2:14" x14ac:dyDescent="0.35">
      <c r="B3766" s="98"/>
      <c r="C3766" s="99"/>
      <c r="D3766" s="32"/>
      <c r="E3766" s="39"/>
      <c r="F3766" s="39"/>
      <c r="G3766" s="39"/>
      <c r="H3766" s="39"/>
      <c r="I3766" s="39"/>
      <c r="J3766" s="56"/>
      <c r="K3766" s="50"/>
      <c r="L3766" s="53"/>
      <c r="M3766" s="104"/>
      <c r="N3766" s="48"/>
    </row>
    <row r="3767" spans="2:14" x14ac:dyDescent="0.35">
      <c r="B3767" s="98"/>
      <c r="C3767" s="99"/>
      <c r="D3767" s="32"/>
      <c r="E3767" s="39"/>
      <c r="F3767" s="39"/>
      <c r="G3767" s="39"/>
      <c r="H3767" s="39"/>
      <c r="I3767" s="39"/>
      <c r="J3767" s="56"/>
      <c r="K3767" s="50"/>
      <c r="L3767" s="53"/>
      <c r="M3767" s="104"/>
      <c r="N3767" s="48"/>
    </row>
    <row r="3768" spans="2:14" x14ac:dyDescent="0.35">
      <c r="B3768" s="98"/>
      <c r="C3768" s="99"/>
      <c r="D3768" s="32"/>
      <c r="E3768" s="39"/>
      <c r="F3768" s="39"/>
      <c r="G3768" s="39"/>
      <c r="H3768" s="39"/>
      <c r="I3768" s="39"/>
      <c r="J3768" s="56"/>
      <c r="K3768" s="50"/>
      <c r="L3768" s="53"/>
      <c r="M3768" s="104"/>
      <c r="N3768" s="48"/>
    </row>
    <row r="3769" spans="2:14" x14ac:dyDescent="0.35">
      <c r="B3769" s="98"/>
      <c r="C3769" s="99"/>
      <c r="D3769" s="32"/>
      <c r="E3769" s="39"/>
      <c r="F3769" s="39"/>
      <c r="G3769" s="39"/>
      <c r="H3769" s="39"/>
      <c r="I3769" s="39"/>
      <c r="J3769" s="56"/>
      <c r="K3769" s="50"/>
      <c r="L3769" s="53"/>
      <c r="M3769" s="104"/>
      <c r="N3769" s="48"/>
    </row>
    <row r="3770" spans="2:14" x14ac:dyDescent="0.35">
      <c r="B3770" s="98"/>
      <c r="C3770" s="99"/>
      <c r="D3770" s="32"/>
      <c r="E3770" s="39"/>
      <c r="F3770" s="39"/>
      <c r="G3770" s="39"/>
      <c r="H3770" s="39"/>
      <c r="I3770" s="39"/>
      <c r="J3770" s="56"/>
      <c r="K3770" s="50"/>
      <c r="L3770" s="53"/>
      <c r="M3770" s="104"/>
      <c r="N3770" s="48"/>
    </row>
    <row r="3771" spans="2:14" x14ac:dyDescent="0.35">
      <c r="B3771" s="98"/>
      <c r="C3771" s="99"/>
      <c r="D3771" s="32"/>
      <c r="E3771" s="39"/>
      <c r="F3771" s="39"/>
      <c r="G3771" s="39"/>
      <c r="H3771" s="39"/>
      <c r="I3771" s="39"/>
      <c r="J3771" s="56"/>
      <c r="K3771" s="50"/>
      <c r="L3771" s="53"/>
      <c r="M3771" s="104"/>
      <c r="N3771" s="48"/>
    </row>
    <row r="3772" spans="2:14" x14ac:dyDescent="0.35">
      <c r="B3772" s="98"/>
      <c r="C3772" s="99"/>
      <c r="D3772" s="32"/>
      <c r="E3772" s="39"/>
      <c r="F3772" s="39"/>
      <c r="G3772" s="39"/>
      <c r="H3772" s="39"/>
      <c r="I3772" s="39"/>
      <c r="J3772" s="56"/>
      <c r="K3772" s="50"/>
      <c r="L3772" s="53"/>
      <c r="M3772" s="104"/>
      <c r="N3772" s="48"/>
    </row>
    <row r="3773" spans="2:14" x14ac:dyDescent="0.35">
      <c r="B3773" s="98"/>
      <c r="C3773" s="99"/>
      <c r="D3773" s="32"/>
      <c r="E3773" s="39"/>
      <c r="F3773" s="39"/>
      <c r="G3773" s="39"/>
      <c r="H3773" s="39"/>
      <c r="I3773" s="39"/>
      <c r="J3773" s="56"/>
      <c r="K3773" s="50"/>
      <c r="L3773" s="53"/>
      <c r="M3773" s="104"/>
      <c r="N3773" s="48"/>
    </row>
    <row r="3774" spans="2:14" x14ac:dyDescent="0.35">
      <c r="B3774" s="98"/>
      <c r="C3774" s="99"/>
      <c r="D3774" s="32"/>
      <c r="E3774" s="39"/>
      <c r="F3774" s="39"/>
      <c r="G3774" s="39"/>
      <c r="H3774" s="39"/>
      <c r="I3774" s="39"/>
      <c r="J3774" s="56"/>
      <c r="K3774" s="50"/>
      <c r="L3774" s="53"/>
      <c r="M3774" s="104"/>
      <c r="N3774" s="48"/>
    </row>
    <row r="3775" spans="2:14" x14ac:dyDescent="0.35">
      <c r="B3775" s="98"/>
      <c r="C3775" s="99"/>
      <c r="D3775" s="32"/>
      <c r="E3775" s="39"/>
      <c r="F3775" s="39"/>
      <c r="G3775" s="39"/>
      <c r="H3775" s="39"/>
      <c r="I3775" s="39"/>
      <c r="J3775" s="56"/>
      <c r="K3775" s="50"/>
      <c r="L3775" s="53"/>
      <c r="M3775" s="104"/>
      <c r="N3775" s="48"/>
    </row>
    <row r="3776" spans="2:14" x14ac:dyDescent="0.35">
      <c r="B3776" s="98"/>
      <c r="C3776" s="99"/>
      <c r="D3776" s="32"/>
      <c r="E3776" s="39"/>
      <c r="F3776" s="39"/>
      <c r="G3776" s="39"/>
      <c r="H3776" s="39"/>
      <c r="I3776" s="39"/>
      <c r="J3776" s="56"/>
      <c r="K3776" s="50"/>
      <c r="L3776" s="53"/>
      <c r="M3776" s="104"/>
      <c r="N3776" s="48"/>
    </row>
    <row r="3777" spans="2:14" x14ac:dyDescent="0.35">
      <c r="B3777" s="98"/>
      <c r="C3777" s="99"/>
      <c r="D3777" s="32"/>
      <c r="E3777" s="39"/>
      <c r="F3777" s="39"/>
      <c r="G3777" s="39"/>
      <c r="H3777" s="39"/>
      <c r="I3777" s="39"/>
      <c r="J3777" s="56"/>
      <c r="K3777" s="50"/>
      <c r="L3777" s="53"/>
      <c r="M3777" s="104"/>
      <c r="N3777" s="48"/>
    </row>
    <row r="3778" spans="2:14" x14ac:dyDescent="0.35">
      <c r="B3778" s="98"/>
      <c r="C3778" s="99"/>
      <c r="D3778" s="32"/>
      <c r="E3778" s="39"/>
      <c r="F3778" s="39"/>
      <c r="G3778" s="39"/>
      <c r="H3778" s="39"/>
      <c r="I3778" s="39"/>
      <c r="J3778" s="56"/>
      <c r="K3778" s="50"/>
      <c r="L3778" s="53"/>
      <c r="M3778" s="104"/>
      <c r="N3778" s="48"/>
    </row>
    <row r="3779" spans="2:14" x14ac:dyDescent="0.35">
      <c r="B3779" s="98"/>
      <c r="C3779" s="99"/>
      <c r="D3779" s="32"/>
      <c r="E3779" s="39"/>
      <c r="F3779" s="39"/>
      <c r="G3779" s="39"/>
      <c r="H3779" s="39"/>
      <c r="I3779" s="39"/>
      <c r="J3779" s="56"/>
      <c r="K3779" s="50"/>
      <c r="L3779" s="53"/>
      <c r="M3779" s="104"/>
      <c r="N3779" s="48"/>
    </row>
    <row r="3780" spans="2:14" x14ac:dyDescent="0.35">
      <c r="B3780" s="98"/>
      <c r="C3780" s="99"/>
      <c r="D3780" s="32"/>
      <c r="E3780" s="39"/>
      <c r="F3780" s="39"/>
      <c r="G3780" s="39"/>
      <c r="H3780" s="39"/>
      <c r="I3780" s="39"/>
      <c r="J3780" s="56"/>
      <c r="K3780" s="50"/>
      <c r="L3780" s="53"/>
      <c r="M3780" s="104"/>
      <c r="N3780" s="48"/>
    </row>
    <row r="3781" spans="2:14" x14ac:dyDescent="0.35">
      <c r="B3781" s="98"/>
      <c r="C3781" s="99"/>
      <c r="D3781" s="32"/>
      <c r="E3781" s="39"/>
      <c r="F3781" s="39"/>
      <c r="G3781" s="39"/>
      <c r="H3781" s="39"/>
      <c r="I3781" s="39"/>
      <c r="J3781" s="56"/>
      <c r="K3781" s="50"/>
      <c r="L3781" s="53"/>
      <c r="M3781" s="104"/>
      <c r="N3781" s="48"/>
    </row>
    <row r="3782" spans="2:14" x14ac:dyDescent="0.35">
      <c r="B3782" s="98"/>
      <c r="C3782" s="99"/>
      <c r="D3782" s="32"/>
      <c r="E3782" s="39"/>
      <c r="F3782" s="39"/>
      <c r="G3782" s="39"/>
      <c r="H3782" s="39"/>
      <c r="I3782" s="39"/>
      <c r="J3782" s="56"/>
      <c r="K3782" s="50"/>
      <c r="L3782" s="53"/>
      <c r="M3782" s="104"/>
      <c r="N3782" s="48"/>
    </row>
    <row r="3783" spans="2:14" x14ac:dyDescent="0.35">
      <c r="B3783" s="98"/>
      <c r="C3783" s="99"/>
      <c r="D3783" s="32"/>
      <c r="E3783" s="39"/>
      <c r="F3783" s="39"/>
      <c r="G3783" s="39"/>
      <c r="H3783" s="39"/>
      <c r="I3783" s="39"/>
      <c r="J3783" s="56"/>
      <c r="K3783" s="50"/>
      <c r="L3783" s="53"/>
      <c r="M3783" s="104"/>
      <c r="N3783" s="48"/>
    </row>
    <row r="3784" spans="2:14" x14ac:dyDescent="0.35">
      <c r="B3784" s="98"/>
      <c r="C3784" s="99"/>
      <c r="D3784" s="32"/>
      <c r="E3784" s="39"/>
      <c r="F3784" s="39"/>
      <c r="G3784" s="39"/>
      <c r="H3784" s="39"/>
      <c r="I3784" s="39"/>
      <c r="J3784" s="56"/>
      <c r="K3784" s="50"/>
      <c r="L3784" s="53"/>
      <c r="M3784" s="104"/>
      <c r="N3784" s="48"/>
    </row>
    <row r="3785" spans="2:14" x14ac:dyDescent="0.35">
      <c r="B3785" s="98"/>
      <c r="C3785" s="99"/>
      <c r="D3785" s="32"/>
      <c r="E3785" s="39"/>
      <c r="F3785" s="39"/>
      <c r="G3785" s="39"/>
      <c r="H3785" s="39"/>
      <c r="I3785" s="39"/>
      <c r="J3785" s="56"/>
      <c r="K3785" s="50"/>
      <c r="L3785" s="53"/>
      <c r="M3785" s="104"/>
      <c r="N3785" s="48"/>
    </row>
    <row r="3786" spans="2:14" x14ac:dyDescent="0.35">
      <c r="B3786" s="98"/>
      <c r="C3786" s="99"/>
      <c r="D3786" s="32"/>
      <c r="E3786" s="39"/>
      <c r="F3786" s="39"/>
      <c r="G3786" s="39"/>
      <c r="H3786" s="39"/>
      <c r="I3786" s="39"/>
      <c r="J3786" s="56"/>
      <c r="K3786" s="50"/>
      <c r="L3786" s="53"/>
      <c r="M3786" s="104"/>
      <c r="N3786" s="48"/>
    </row>
    <row r="3787" spans="2:14" x14ac:dyDescent="0.35">
      <c r="B3787" s="98"/>
      <c r="C3787" s="99"/>
      <c r="D3787" s="32"/>
      <c r="E3787" s="39"/>
      <c r="F3787" s="39"/>
      <c r="G3787" s="39"/>
      <c r="H3787" s="39"/>
      <c r="I3787" s="39"/>
      <c r="J3787" s="56"/>
      <c r="K3787" s="50"/>
      <c r="L3787" s="53"/>
      <c r="M3787" s="104"/>
      <c r="N3787" s="48"/>
    </row>
    <row r="3788" spans="2:14" x14ac:dyDescent="0.35">
      <c r="B3788" s="98"/>
      <c r="C3788" s="99"/>
      <c r="D3788" s="32"/>
      <c r="E3788" s="39"/>
      <c r="F3788" s="39"/>
      <c r="G3788" s="39"/>
      <c r="H3788" s="39"/>
      <c r="I3788" s="39"/>
      <c r="J3788" s="56"/>
      <c r="K3788" s="50"/>
      <c r="L3788" s="53"/>
      <c r="M3788" s="104"/>
      <c r="N3788" s="48"/>
    </row>
    <row r="3789" spans="2:14" x14ac:dyDescent="0.35">
      <c r="B3789" s="98"/>
      <c r="C3789" s="99"/>
      <c r="D3789" s="32"/>
      <c r="E3789" s="39"/>
      <c r="F3789" s="39"/>
      <c r="G3789" s="39"/>
      <c r="H3789" s="39"/>
      <c r="I3789" s="39"/>
      <c r="J3789" s="56"/>
      <c r="K3789" s="50"/>
      <c r="L3789" s="53"/>
      <c r="M3789" s="104"/>
      <c r="N3789" s="48"/>
    </row>
    <row r="3790" spans="2:14" x14ac:dyDescent="0.35">
      <c r="B3790" s="98"/>
      <c r="C3790" s="99"/>
      <c r="D3790" s="32"/>
      <c r="E3790" s="39"/>
      <c r="F3790" s="39"/>
      <c r="G3790" s="39"/>
      <c r="H3790" s="39"/>
      <c r="I3790" s="39"/>
      <c r="J3790" s="56"/>
      <c r="K3790" s="50"/>
      <c r="L3790" s="53"/>
      <c r="M3790" s="104"/>
      <c r="N3790" s="48"/>
    </row>
    <row r="3791" spans="2:14" x14ac:dyDescent="0.35">
      <c r="B3791" s="98"/>
      <c r="C3791" s="99"/>
      <c r="D3791" s="32"/>
      <c r="E3791" s="39"/>
      <c r="F3791" s="39"/>
      <c r="G3791" s="39"/>
      <c r="H3791" s="39"/>
      <c r="I3791" s="39"/>
      <c r="J3791" s="56"/>
      <c r="K3791" s="50"/>
      <c r="L3791" s="53"/>
      <c r="M3791" s="104"/>
      <c r="N3791" s="48"/>
    </row>
    <row r="3792" spans="2:14" x14ac:dyDescent="0.35">
      <c r="B3792" s="98"/>
      <c r="C3792" s="99"/>
      <c r="D3792" s="32"/>
      <c r="E3792" s="39"/>
      <c r="F3792" s="39"/>
      <c r="G3792" s="39"/>
      <c r="H3792" s="39"/>
      <c r="I3792" s="39"/>
      <c r="J3792" s="56"/>
      <c r="K3792" s="50"/>
      <c r="L3792" s="53"/>
      <c r="M3792" s="104"/>
      <c r="N3792" s="48"/>
    </row>
    <row r="3793" spans="2:14" x14ac:dyDescent="0.35">
      <c r="B3793" s="98"/>
      <c r="C3793" s="99"/>
      <c r="D3793" s="32"/>
      <c r="E3793" s="39"/>
      <c r="F3793" s="39"/>
      <c r="G3793" s="39"/>
      <c r="H3793" s="39"/>
      <c r="I3793" s="39"/>
      <c r="J3793" s="56"/>
      <c r="K3793" s="50"/>
      <c r="L3793" s="53"/>
      <c r="M3793" s="104"/>
      <c r="N3793" s="48"/>
    </row>
    <row r="3794" spans="2:14" x14ac:dyDescent="0.35">
      <c r="B3794" s="98"/>
      <c r="C3794" s="99"/>
      <c r="D3794" s="32"/>
      <c r="E3794" s="39"/>
      <c r="F3794" s="39"/>
      <c r="G3794" s="39"/>
      <c r="H3794" s="39"/>
      <c r="I3794" s="39"/>
      <c r="J3794" s="56"/>
      <c r="K3794" s="50"/>
      <c r="L3794" s="53"/>
      <c r="M3794" s="104"/>
      <c r="N3794" s="48"/>
    </row>
    <row r="3795" spans="2:14" x14ac:dyDescent="0.35">
      <c r="B3795" s="98"/>
      <c r="C3795" s="99"/>
      <c r="D3795" s="32"/>
      <c r="E3795" s="39"/>
      <c r="F3795" s="39"/>
      <c r="G3795" s="39"/>
      <c r="H3795" s="39"/>
      <c r="I3795" s="39"/>
      <c r="J3795" s="56"/>
      <c r="K3795" s="50"/>
      <c r="L3795" s="53"/>
      <c r="M3795" s="104"/>
      <c r="N3795" s="48"/>
    </row>
    <row r="3796" spans="2:14" x14ac:dyDescent="0.35">
      <c r="B3796" s="98"/>
      <c r="C3796" s="99"/>
      <c r="D3796" s="32"/>
      <c r="E3796" s="39"/>
      <c r="F3796" s="39"/>
      <c r="G3796" s="39"/>
      <c r="H3796" s="39"/>
      <c r="I3796" s="39"/>
      <c r="J3796" s="56"/>
      <c r="K3796" s="50"/>
      <c r="L3796" s="53"/>
      <c r="M3796" s="104"/>
      <c r="N3796" s="48"/>
    </row>
    <row r="3797" spans="2:14" x14ac:dyDescent="0.35">
      <c r="B3797" s="98"/>
      <c r="C3797" s="99"/>
      <c r="D3797" s="32"/>
      <c r="E3797" s="39"/>
      <c r="F3797" s="39"/>
      <c r="G3797" s="39"/>
      <c r="H3797" s="39"/>
      <c r="I3797" s="39"/>
      <c r="J3797" s="56"/>
      <c r="K3797" s="50"/>
      <c r="L3797" s="53"/>
      <c r="M3797" s="104"/>
      <c r="N3797" s="48"/>
    </row>
    <row r="3798" spans="2:14" x14ac:dyDescent="0.35">
      <c r="B3798" s="98"/>
      <c r="C3798" s="99"/>
      <c r="D3798" s="32"/>
      <c r="E3798" s="39"/>
      <c r="F3798" s="39"/>
      <c r="G3798" s="39"/>
      <c r="H3798" s="39"/>
      <c r="I3798" s="39"/>
      <c r="J3798" s="56"/>
      <c r="K3798" s="50"/>
      <c r="L3798" s="53"/>
      <c r="M3798" s="104"/>
      <c r="N3798" s="48"/>
    </row>
    <row r="3799" spans="2:14" x14ac:dyDescent="0.35">
      <c r="B3799" s="98"/>
      <c r="C3799" s="99"/>
      <c r="D3799" s="32"/>
      <c r="E3799" s="39"/>
      <c r="F3799" s="39"/>
      <c r="G3799" s="39"/>
      <c r="H3799" s="39"/>
      <c r="I3799" s="39"/>
      <c r="J3799" s="56"/>
      <c r="K3799" s="50"/>
      <c r="L3799" s="53"/>
      <c r="M3799" s="104"/>
      <c r="N3799" s="48"/>
    </row>
    <row r="3800" spans="2:14" x14ac:dyDescent="0.35">
      <c r="B3800" s="98"/>
      <c r="C3800" s="99"/>
      <c r="D3800" s="32"/>
      <c r="E3800" s="39"/>
      <c r="F3800" s="39"/>
      <c r="G3800" s="39"/>
      <c r="H3800" s="39"/>
      <c r="I3800" s="39"/>
      <c r="J3800" s="56"/>
      <c r="K3800" s="50"/>
      <c r="L3800" s="53"/>
      <c r="M3800" s="104"/>
      <c r="N3800" s="48"/>
    </row>
    <row r="3801" spans="2:14" x14ac:dyDescent="0.35">
      <c r="B3801" s="98"/>
      <c r="C3801" s="99"/>
      <c r="D3801" s="32"/>
      <c r="E3801" s="39"/>
      <c r="F3801" s="39"/>
      <c r="G3801" s="39"/>
      <c r="H3801" s="39"/>
      <c r="I3801" s="39"/>
      <c r="J3801" s="56"/>
      <c r="K3801" s="50"/>
      <c r="L3801" s="53"/>
      <c r="M3801" s="104"/>
      <c r="N3801" s="48"/>
    </row>
    <row r="3802" spans="2:14" x14ac:dyDescent="0.35">
      <c r="B3802" s="98"/>
      <c r="C3802" s="99"/>
      <c r="D3802" s="32"/>
      <c r="E3802" s="39"/>
      <c r="F3802" s="39"/>
      <c r="G3802" s="39"/>
      <c r="H3802" s="39"/>
      <c r="I3802" s="39"/>
      <c r="J3802" s="56"/>
      <c r="K3802" s="50"/>
      <c r="L3802" s="53"/>
      <c r="M3802" s="104"/>
      <c r="N3802" s="48"/>
    </row>
    <row r="3803" spans="2:14" x14ac:dyDescent="0.35">
      <c r="B3803" s="98"/>
      <c r="C3803" s="99"/>
      <c r="D3803" s="32"/>
      <c r="E3803" s="39"/>
      <c r="F3803" s="39"/>
      <c r="G3803" s="39"/>
      <c r="H3803" s="39"/>
      <c r="I3803" s="39"/>
      <c r="J3803" s="56"/>
      <c r="K3803" s="50"/>
      <c r="L3803" s="53"/>
      <c r="M3803" s="104"/>
      <c r="N3803" s="48"/>
    </row>
    <row r="3804" spans="2:14" x14ac:dyDescent="0.35">
      <c r="B3804" s="98"/>
      <c r="C3804" s="99"/>
      <c r="D3804" s="32"/>
      <c r="E3804" s="39"/>
      <c r="F3804" s="39"/>
      <c r="G3804" s="39"/>
      <c r="H3804" s="39"/>
      <c r="I3804" s="39"/>
      <c r="J3804" s="56"/>
      <c r="K3804" s="50"/>
      <c r="L3804" s="53"/>
      <c r="M3804" s="104"/>
      <c r="N3804" s="48"/>
    </row>
    <row r="3805" spans="2:14" x14ac:dyDescent="0.35">
      <c r="B3805" s="98"/>
      <c r="C3805" s="99"/>
      <c r="D3805" s="32"/>
      <c r="E3805" s="39"/>
      <c r="F3805" s="39"/>
      <c r="G3805" s="39"/>
      <c r="H3805" s="39"/>
      <c r="I3805" s="39"/>
      <c r="J3805" s="56"/>
      <c r="K3805" s="50"/>
      <c r="L3805" s="53"/>
      <c r="M3805" s="104"/>
      <c r="N3805" s="48"/>
    </row>
    <row r="3806" spans="2:14" x14ac:dyDescent="0.35">
      <c r="B3806" s="98"/>
      <c r="C3806" s="99"/>
      <c r="D3806" s="32"/>
      <c r="E3806" s="39"/>
      <c r="F3806" s="39"/>
      <c r="G3806" s="39"/>
      <c r="H3806" s="39"/>
      <c r="I3806" s="39"/>
      <c r="J3806" s="56"/>
      <c r="K3806" s="50"/>
      <c r="L3806" s="53"/>
      <c r="M3806" s="104"/>
      <c r="N3806" s="48"/>
    </row>
    <row r="3807" spans="2:14" x14ac:dyDescent="0.35">
      <c r="B3807" s="98"/>
      <c r="C3807" s="99"/>
      <c r="D3807" s="32"/>
      <c r="E3807" s="39"/>
      <c r="F3807" s="39"/>
      <c r="G3807" s="39"/>
      <c r="H3807" s="39"/>
      <c r="I3807" s="39"/>
      <c r="J3807" s="56"/>
      <c r="K3807" s="50"/>
      <c r="L3807" s="53"/>
      <c r="M3807" s="104"/>
      <c r="N3807" s="48"/>
    </row>
    <row r="3808" spans="2:14" x14ac:dyDescent="0.35">
      <c r="B3808" s="98"/>
      <c r="C3808" s="99"/>
      <c r="D3808" s="32"/>
      <c r="E3808" s="39"/>
      <c r="F3808" s="39"/>
      <c r="G3808" s="39"/>
      <c r="H3808" s="39"/>
      <c r="I3808" s="39"/>
      <c r="J3808" s="56"/>
      <c r="K3808" s="50"/>
      <c r="L3808" s="53"/>
      <c r="M3808" s="104"/>
      <c r="N3808" s="48"/>
    </row>
    <row r="3809" spans="2:14" x14ac:dyDescent="0.35">
      <c r="B3809" s="98"/>
      <c r="C3809" s="99"/>
      <c r="D3809" s="32"/>
      <c r="E3809" s="39"/>
      <c r="F3809" s="39"/>
      <c r="G3809" s="39"/>
      <c r="H3809" s="39"/>
      <c r="I3809" s="39"/>
      <c r="J3809" s="56"/>
      <c r="K3809" s="50"/>
      <c r="L3809" s="53"/>
      <c r="M3809" s="104"/>
      <c r="N3809" s="48"/>
    </row>
    <row r="3810" spans="2:14" x14ac:dyDescent="0.35">
      <c r="B3810" s="98"/>
      <c r="C3810" s="99"/>
      <c r="D3810" s="32"/>
      <c r="E3810" s="39"/>
      <c r="F3810" s="39"/>
      <c r="G3810" s="39"/>
      <c r="H3810" s="39"/>
      <c r="I3810" s="39"/>
      <c r="J3810" s="56"/>
      <c r="K3810" s="50"/>
      <c r="L3810" s="53"/>
      <c r="M3810" s="104"/>
      <c r="N3810" s="48"/>
    </row>
    <row r="3811" spans="2:14" x14ac:dyDescent="0.35">
      <c r="B3811" s="98"/>
      <c r="C3811" s="99"/>
      <c r="D3811" s="32"/>
      <c r="E3811" s="39"/>
      <c r="F3811" s="39"/>
      <c r="G3811" s="39"/>
      <c r="H3811" s="39"/>
      <c r="I3811" s="39"/>
      <c r="J3811" s="56"/>
      <c r="K3811" s="50"/>
      <c r="L3811" s="53"/>
      <c r="M3811" s="104"/>
      <c r="N3811" s="48"/>
    </row>
    <row r="3812" spans="2:14" x14ac:dyDescent="0.35">
      <c r="B3812" s="98"/>
      <c r="C3812" s="99"/>
      <c r="D3812" s="32"/>
      <c r="E3812" s="39"/>
      <c r="F3812" s="39"/>
      <c r="G3812" s="39"/>
      <c r="H3812" s="39"/>
      <c r="I3812" s="39"/>
      <c r="J3812" s="56"/>
      <c r="K3812" s="50"/>
      <c r="L3812" s="53"/>
      <c r="M3812" s="104"/>
      <c r="N3812" s="48"/>
    </row>
    <row r="3813" spans="2:14" x14ac:dyDescent="0.35">
      <c r="B3813" s="98"/>
      <c r="C3813" s="99"/>
      <c r="D3813" s="32"/>
      <c r="E3813" s="39"/>
      <c r="F3813" s="39"/>
      <c r="G3813" s="39"/>
      <c r="H3813" s="39"/>
      <c r="I3813" s="39"/>
      <c r="J3813" s="56"/>
      <c r="K3813" s="50"/>
      <c r="L3813" s="53"/>
      <c r="M3813" s="104"/>
      <c r="N3813" s="48"/>
    </row>
    <row r="3814" spans="2:14" x14ac:dyDescent="0.35">
      <c r="B3814" s="98"/>
      <c r="C3814" s="99"/>
      <c r="D3814" s="32"/>
      <c r="E3814" s="39"/>
      <c r="F3814" s="39"/>
      <c r="G3814" s="39"/>
      <c r="H3814" s="39"/>
      <c r="I3814" s="39"/>
      <c r="J3814" s="56"/>
      <c r="K3814" s="50"/>
      <c r="L3814" s="53"/>
      <c r="M3814" s="104"/>
      <c r="N3814" s="48"/>
    </row>
    <row r="3815" spans="2:14" x14ac:dyDescent="0.35">
      <c r="B3815" s="98"/>
      <c r="C3815" s="99"/>
      <c r="D3815" s="32"/>
      <c r="E3815" s="39"/>
      <c r="F3815" s="39"/>
      <c r="G3815" s="39"/>
      <c r="H3815" s="39"/>
      <c r="I3815" s="39"/>
      <c r="J3815" s="56"/>
      <c r="K3815" s="50"/>
      <c r="L3815" s="53"/>
      <c r="M3815" s="104"/>
      <c r="N3815" s="48"/>
    </row>
    <row r="3816" spans="2:14" x14ac:dyDescent="0.35">
      <c r="B3816" s="98"/>
      <c r="C3816" s="99"/>
      <c r="D3816" s="32"/>
      <c r="E3816" s="39"/>
      <c r="F3816" s="39"/>
      <c r="G3816" s="39"/>
      <c r="H3816" s="39"/>
      <c r="I3816" s="39"/>
      <c r="J3816" s="56"/>
      <c r="K3816" s="50"/>
      <c r="L3816" s="53"/>
      <c r="M3816" s="104"/>
      <c r="N3816" s="48"/>
    </row>
    <row r="3817" spans="2:14" x14ac:dyDescent="0.35">
      <c r="B3817" s="98"/>
      <c r="C3817" s="99"/>
      <c r="D3817" s="32"/>
      <c r="E3817" s="39"/>
      <c r="F3817" s="39"/>
      <c r="G3817" s="39"/>
      <c r="H3817" s="39"/>
      <c r="I3817" s="39"/>
      <c r="J3817" s="56"/>
      <c r="K3817" s="50"/>
      <c r="L3817" s="53"/>
      <c r="M3817" s="104"/>
      <c r="N3817" s="48"/>
    </row>
    <row r="3818" spans="2:14" x14ac:dyDescent="0.35">
      <c r="B3818" s="98"/>
      <c r="C3818" s="99"/>
      <c r="D3818" s="32"/>
      <c r="E3818" s="39"/>
      <c r="F3818" s="39"/>
      <c r="G3818" s="39"/>
      <c r="H3818" s="39"/>
      <c r="I3818" s="39"/>
      <c r="J3818" s="56"/>
      <c r="K3818" s="50"/>
      <c r="L3818" s="53"/>
      <c r="M3818" s="104"/>
      <c r="N3818" s="48"/>
    </row>
    <row r="3819" spans="2:14" ht="18.5" thickBot="1" x14ac:dyDescent="0.45">
      <c r="B3819" s="98"/>
      <c r="C3819" s="106" t="s">
        <v>700</v>
      </c>
      <c r="D3819" s="32"/>
      <c r="E3819" s="39"/>
      <c r="F3819" s="39"/>
      <c r="G3819" s="39"/>
      <c r="H3819" s="39"/>
      <c r="I3819" s="39"/>
      <c r="J3819" s="56"/>
      <c r="K3819" s="50"/>
      <c r="L3819" s="59" t="s">
        <v>34</v>
      </c>
      <c r="M3819" s="107">
        <f>SUM(M3755:M3801)</f>
        <v>0</v>
      </c>
      <c r="N3819" s="48"/>
    </row>
    <row r="3820" spans="2:14" ht="18" thickTop="1" x14ac:dyDescent="0.35">
      <c r="B3820" s="98"/>
      <c r="C3820" s="99"/>
      <c r="D3820" s="32"/>
      <c r="E3820" s="39"/>
      <c r="F3820" s="39"/>
      <c r="G3820" s="39"/>
      <c r="H3820" s="39"/>
      <c r="I3820" s="39"/>
      <c r="J3820" s="56"/>
      <c r="K3820" s="50"/>
      <c r="L3820" s="53"/>
      <c r="M3820" s="104"/>
      <c r="N3820" s="48"/>
    </row>
    <row r="3821" spans="2:14" x14ac:dyDescent="0.35">
      <c r="B3821" s="109"/>
      <c r="C3821" s="25"/>
      <c r="D3821" s="16"/>
      <c r="E3821" s="110"/>
      <c r="J3821" s="17"/>
      <c r="K3821" s="20"/>
      <c r="M3821" s="111"/>
      <c r="N3821" s="48"/>
    </row>
    <row r="3822" spans="2:14" x14ac:dyDescent="0.35">
      <c r="B3822" s="109"/>
      <c r="C3822" s="25"/>
      <c r="D3822" s="16"/>
      <c r="E3822" s="110"/>
      <c r="J3822" s="17"/>
      <c r="K3822" s="20"/>
      <c r="M3822" s="111"/>
      <c r="N3822" s="48"/>
    </row>
    <row r="3823" spans="2:14" ht="36" customHeight="1" x14ac:dyDescent="0.35">
      <c r="C3823" s="50" t="s">
        <v>1083</v>
      </c>
      <c r="E3823" s="7"/>
      <c r="F3823" s="7"/>
      <c r="G3823" s="7"/>
      <c r="H3823" s="7"/>
      <c r="I3823" s="7"/>
      <c r="N3823" s="175"/>
    </row>
    <row r="3824" spans="2:14" x14ac:dyDescent="0.35">
      <c r="C3824" s="50" t="s">
        <v>37</v>
      </c>
      <c r="E3824" s="7"/>
      <c r="F3824" s="7"/>
      <c r="G3824" s="7"/>
      <c r="H3824" s="7"/>
      <c r="I3824" s="7"/>
      <c r="N3824" s="48"/>
    </row>
    <row r="3825" spans="2:14" x14ac:dyDescent="0.35">
      <c r="C3825" s="50" t="s">
        <v>1134</v>
      </c>
      <c r="E3825" s="7"/>
      <c r="F3825" s="7"/>
      <c r="G3825" s="7"/>
      <c r="H3825" s="7"/>
      <c r="I3825" s="7"/>
      <c r="N3825" s="5"/>
    </row>
    <row r="3826" spans="2:14" ht="18" x14ac:dyDescent="0.4">
      <c r="B3826" s="112"/>
      <c r="C3826" s="50" t="s">
        <v>1103</v>
      </c>
      <c r="D3826" s="113"/>
      <c r="E3826" s="72"/>
      <c r="F3826" s="72"/>
      <c r="G3826" s="72"/>
      <c r="H3826" s="72"/>
      <c r="I3826" s="72"/>
      <c r="J3826" s="6"/>
      <c r="K3826" s="6"/>
      <c r="L3826" s="72"/>
      <c r="M3826" s="72"/>
      <c r="N3826" s="5"/>
    </row>
    <row r="3827" spans="2:14" ht="18" x14ac:dyDescent="0.4">
      <c r="B3827" s="112"/>
      <c r="C3827" s="114" t="s">
        <v>1088</v>
      </c>
      <c r="D3827" s="113"/>
      <c r="E3827" s="72"/>
      <c r="F3827" s="72"/>
      <c r="G3827" s="72"/>
      <c r="H3827" s="72"/>
      <c r="I3827" s="72"/>
      <c r="J3827" s="6"/>
      <c r="K3827" s="6"/>
      <c r="L3827" s="72"/>
      <c r="M3827" s="72"/>
      <c r="N3827" s="5"/>
    </row>
    <row r="3828" spans="2:14" ht="18" x14ac:dyDescent="0.4">
      <c r="B3828" s="112"/>
      <c r="C3828" s="114"/>
      <c r="D3828" s="113"/>
      <c r="E3828" s="72"/>
      <c r="F3828" s="72"/>
      <c r="G3828" s="72"/>
      <c r="H3828" s="72"/>
      <c r="I3828" s="72"/>
      <c r="J3828" s="6"/>
      <c r="K3828" s="6"/>
      <c r="L3828" s="72"/>
      <c r="M3828" s="72"/>
      <c r="N3828" s="5"/>
    </row>
    <row r="3829" spans="2:14" ht="18" x14ac:dyDescent="0.4">
      <c r="B3829" s="58"/>
      <c r="K3829" s="6" t="s">
        <v>0</v>
      </c>
      <c r="N3829" s="5"/>
    </row>
    <row r="3830" spans="2:14" ht="18" x14ac:dyDescent="0.4">
      <c r="B3830" s="96" t="s">
        <v>903</v>
      </c>
      <c r="K3830" s="6" t="s">
        <v>1157</v>
      </c>
      <c r="N3830" s="5"/>
    </row>
    <row r="3831" spans="2:14" ht="18" x14ac:dyDescent="0.4">
      <c r="K3831" s="6" t="s">
        <v>1102</v>
      </c>
      <c r="N3831" s="5"/>
    </row>
    <row r="3832" spans="2:14" ht="18" x14ac:dyDescent="0.4">
      <c r="B3832" s="54"/>
      <c r="C3832" s="58"/>
      <c r="D3832" s="55"/>
      <c r="E3832" s="39"/>
      <c r="F3832" s="39"/>
      <c r="G3832" s="39"/>
      <c r="H3832" s="39"/>
      <c r="I3832" s="39"/>
      <c r="J3832" s="56"/>
      <c r="K3832" s="50"/>
      <c r="L3832" s="53"/>
      <c r="M3832" s="57"/>
      <c r="N3832" s="5"/>
    </row>
    <row r="3833" spans="2:14" ht="18" x14ac:dyDescent="0.35">
      <c r="B3833" s="54"/>
      <c r="C3833" s="97"/>
      <c r="D3833" s="55"/>
      <c r="E3833" s="39"/>
      <c r="F3833" s="39"/>
      <c r="G3833" s="39"/>
      <c r="H3833" s="39"/>
      <c r="I3833" s="39"/>
      <c r="J3833" s="56"/>
      <c r="K3833" s="50"/>
      <c r="L3833" s="53"/>
      <c r="M3833" s="57"/>
      <c r="N3833" s="5"/>
    </row>
    <row r="3834" spans="2:14" ht="18" x14ac:dyDescent="0.4">
      <c r="B3834" s="115" t="s">
        <v>684</v>
      </c>
      <c r="C3834" s="116" t="s">
        <v>898</v>
      </c>
      <c r="D3834" s="50"/>
      <c r="E3834" s="53"/>
      <c r="F3834" s="53" t="s">
        <v>34</v>
      </c>
      <c r="G3834" s="50"/>
      <c r="H3834" s="50"/>
      <c r="I3834" s="50"/>
      <c r="J3834" s="103"/>
      <c r="K3834" s="50"/>
      <c r="L3834" s="53"/>
      <c r="M3834" s="117" t="s">
        <v>7</v>
      </c>
      <c r="N3834" s="5"/>
    </row>
    <row r="3835" spans="2:14" x14ac:dyDescent="0.35">
      <c r="B3835" s="118"/>
      <c r="C3835" s="99"/>
      <c r="D3835" s="100"/>
      <c r="E3835" s="101"/>
      <c r="F3835" s="102"/>
      <c r="G3835" s="50"/>
      <c r="H3835" s="50"/>
      <c r="I3835" s="50"/>
      <c r="J3835" s="103"/>
      <c r="K3835" s="50"/>
      <c r="L3835" s="53"/>
      <c r="M3835" s="104"/>
      <c r="N3835" s="5"/>
    </row>
    <row r="3836" spans="2:14" x14ac:dyDescent="0.35">
      <c r="B3836" s="118">
        <v>1</v>
      </c>
      <c r="C3836" s="99" t="s">
        <v>1134</v>
      </c>
      <c r="D3836" s="100" t="s">
        <v>686</v>
      </c>
      <c r="E3836" s="101"/>
      <c r="F3836" s="102" t="s">
        <v>34</v>
      </c>
      <c r="G3836" s="50"/>
      <c r="H3836" s="50"/>
      <c r="I3836" s="50"/>
      <c r="J3836" s="103"/>
      <c r="K3836" s="131">
        <v>74</v>
      </c>
      <c r="L3836" s="53" t="s">
        <v>34</v>
      </c>
      <c r="M3836" s="104">
        <f>+M3819</f>
        <v>0</v>
      </c>
      <c r="N3836" s="48"/>
    </row>
    <row r="3837" spans="2:14" x14ac:dyDescent="0.35">
      <c r="B3837" s="118"/>
      <c r="C3837" s="99"/>
      <c r="D3837" s="100"/>
      <c r="E3837" s="101"/>
      <c r="F3837" s="102"/>
      <c r="G3837" s="50"/>
      <c r="H3837" s="50"/>
      <c r="I3837" s="50"/>
      <c r="J3837" s="103"/>
      <c r="K3837" s="50"/>
      <c r="L3837" s="53"/>
      <c r="M3837" s="104"/>
      <c r="N3837" s="48"/>
    </row>
    <row r="3838" spans="2:14" x14ac:dyDescent="0.35">
      <c r="B3838" s="118"/>
      <c r="C3838" s="99"/>
      <c r="D3838" s="100"/>
      <c r="E3838" s="101"/>
      <c r="F3838" s="102"/>
      <c r="G3838" s="50"/>
      <c r="H3838" s="50"/>
      <c r="I3838" s="50"/>
      <c r="J3838" s="103"/>
      <c r="K3838" s="50"/>
      <c r="L3838" s="53"/>
      <c r="M3838" s="104"/>
      <c r="N3838" s="48"/>
    </row>
    <row r="3839" spans="2:14" x14ac:dyDescent="0.35">
      <c r="B3839" s="118"/>
      <c r="C3839" s="99"/>
      <c r="D3839" s="100"/>
      <c r="E3839" s="50"/>
      <c r="F3839" s="50"/>
      <c r="G3839" s="50"/>
      <c r="H3839" s="50"/>
      <c r="I3839" s="50"/>
      <c r="J3839" s="103"/>
      <c r="K3839" s="50"/>
      <c r="L3839" s="53"/>
      <c r="M3839" s="104"/>
      <c r="N3839" s="48"/>
    </row>
    <row r="3840" spans="2:14" x14ac:dyDescent="0.35">
      <c r="B3840" s="118"/>
      <c r="C3840" s="99"/>
      <c r="D3840" s="100"/>
      <c r="E3840" s="50"/>
      <c r="F3840" s="50"/>
      <c r="G3840" s="50"/>
      <c r="H3840" s="50"/>
      <c r="I3840" s="50"/>
      <c r="J3840" s="103"/>
      <c r="K3840" s="50"/>
      <c r="L3840" s="53"/>
      <c r="M3840" s="104"/>
      <c r="N3840" s="48"/>
    </row>
    <row r="3841" spans="2:14" x14ac:dyDescent="0.35">
      <c r="B3841" s="118"/>
      <c r="C3841" s="99"/>
      <c r="D3841" s="100"/>
      <c r="E3841" s="50"/>
      <c r="F3841" s="50"/>
      <c r="G3841" s="50"/>
      <c r="H3841" s="50"/>
      <c r="I3841" s="50"/>
      <c r="J3841" s="103"/>
      <c r="K3841" s="50"/>
      <c r="L3841" s="53"/>
      <c r="M3841" s="104"/>
      <c r="N3841" s="48"/>
    </row>
    <row r="3842" spans="2:14" x14ac:dyDescent="0.35">
      <c r="B3842" s="118"/>
      <c r="C3842" s="99"/>
      <c r="D3842" s="100"/>
      <c r="E3842" s="39"/>
      <c r="F3842" s="39"/>
      <c r="G3842" s="39"/>
      <c r="H3842" s="39"/>
      <c r="I3842" s="39"/>
      <c r="J3842" s="56"/>
      <c r="K3842" s="50"/>
      <c r="L3842" s="53"/>
      <c r="M3842" s="104"/>
      <c r="N3842" s="48"/>
    </row>
    <row r="3843" spans="2:14" x14ac:dyDescent="0.35">
      <c r="B3843" s="118"/>
      <c r="C3843" s="99"/>
      <c r="D3843" s="100"/>
      <c r="E3843" s="39"/>
      <c r="F3843" s="39"/>
      <c r="G3843" s="39"/>
      <c r="H3843" s="39"/>
      <c r="I3843" s="39"/>
      <c r="J3843" s="56"/>
      <c r="K3843" s="50"/>
      <c r="L3843" s="53"/>
      <c r="M3843" s="104"/>
      <c r="N3843" s="48"/>
    </row>
    <row r="3844" spans="2:14" x14ac:dyDescent="0.35">
      <c r="B3844" s="118"/>
      <c r="C3844" s="99"/>
      <c r="D3844" s="100"/>
      <c r="E3844" s="39"/>
      <c r="F3844" s="39"/>
      <c r="G3844" s="39"/>
      <c r="H3844" s="39"/>
      <c r="I3844" s="39"/>
      <c r="J3844" s="56"/>
      <c r="K3844" s="50"/>
      <c r="L3844" s="53"/>
      <c r="M3844" s="104"/>
      <c r="N3844" s="48"/>
    </row>
    <row r="3845" spans="2:14" x14ac:dyDescent="0.35">
      <c r="B3845" s="118"/>
      <c r="C3845" s="99"/>
      <c r="D3845" s="100"/>
      <c r="E3845" s="39"/>
      <c r="F3845" s="39"/>
      <c r="G3845" s="39"/>
      <c r="H3845" s="39"/>
      <c r="I3845" s="39"/>
      <c r="J3845" s="56"/>
      <c r="K3845" s="50"/>
      <c r="L3845" s="53"/>
      <c r="M3845" s="104"/>
      <c r="N3845" s="48"/>
    </row>
    <row r="3846" spans="2:14" x14ac:dyDescent="0.35">
      <c r="B3846" s="118"/>
      <c r="C3846" s="99"/>
      <c r="D3846" s="100"/>
      <c r="E3846" s="39"/>
      <c r="F3846" s="39"/>
      <c r="G3846" s="39"/>
      <c r="H3846" s="39"/>
      <c r="I3846" s="39"/>
      <c r="J3846" s="56"/>
      <c r="K3846" s="50"/>
      <c r="L3846" s="53"/>
      <c r="M3846" s="104"/>
      <c r="N3846" s="48"/>
    </row>
    <row r="3847" spans="2:14" x14ac:dyDescent="0.35">
      <c r="B3847" s="118"/>
      <c r="C3847" s="99"/>
      <c r="D3847" s="100"/>
      <c r="E3847" s="39"/>
      <c r="F3847" s="39"/>
      <c r="G3847" s="39"/>
      <c r="H3847" s="39"/>
      <c r="I3847" s="39"/>
      <c r="J3847" s="56"/>
      <c r="K3847" s="50"/>
      <c r="L3847" s="53"/>
      <c r="M3847" s="104"/>
      <c r="N3847" s="48"/>
    </row>
    <row r="3848" spans="2:14" x14ac:dyDescent="0.35">
      <c r="B3848" s="118"/>
      <c r="C3848" s="99"/>
      <c r="D3848" s="100"/>
      <c r="E3848" s="39"/>
      <c r="F3848" s="39"/>
      <c r="G3848" s="39"/>
      <c r="H3848" s="39"/>
      <c r="I3848" s="39"/>
      <c r="J3848" s="56"/>
      <c r="K3848" s="50"/>
      <c r="L3848" s="53"/>
      <c r="M3848" s="104"/>
      <c r="N3848" s="48"/>
    </row>
    <row r="3849" spans="2:14" x14ac:dyDescent="0.35">
      <c r="B3849" s="118"/>
      <c r="C3849" s="99"/>
      <c r="D3849" s="100"/>
      <c r="E3849" s="39"/>
      <c r="F3849" s="39"/>
      <c r="G3849" s="39"/>
      <c r="H3849" s="39"/>
      <c r="I3849" s="39"/>
      <c r="J3849" s="56"/>
      <c r="K3849" s="50"/>
      <c r="L3849" s="53"/>
      <c r="M3849" s="104"/>
      <c r="N3849" s="48"/>
    </row>
    <row r="3850" spans="2:14" x14ac:dyDescent="0.35">
      <c r="B3850" s="118"/>
      <c r="C3850" s="99"/>
      <c r="D3850" s="100"/>
      <c r="E3850" s="39"/>
      <c r="F3850" s="39"/>
      <c r="G3850" s="39"/>
      <c r="H3850" s="39"/>
      <c r="I3850" s="39"/>
      <c r="J3850" s="56"/>
      <c r="K3850" s="50"/>
      <c r="L3850" s="53"/>
      <c r="M3850" s="104"/>
      <c r="N3850" s="48"/>
    </row>
    <row r="3851" spans="2:14" x14ac:dyDescent="0.35">
      <c r="B3851" s="118"/>
      <c r="C3851" s="99"/>
      <c r="D3851" s="100"/>
      <c r="E3851" s="39"/>
      <c r="F3851" s="39"/>
      <c r="G3851" s="39"/>
      <c r="H3851" s="39"/>
      <c r="I3851" s="39"/>
      <c r="J3851" s="56"/>
      <c r="K3851" s="50"/>
      <c r="L3851" s="53"/>
      <c r="M3851" s="104"/>
      <c r="N3851" s="48"/>
    </row>
    <row r="3852" spans="2:14" x14ac:dyDescent="0.35">
      <c r="B3852" s="118"/>
      <c r="C3852" s="99"/>
      <c r="D3852" s="100"/>
      <c r="E3852" s="39"/>
      <c r="F3852" s="39"/>
      <c r="G3852" s="39"/>
      <c r="H3852" s="39"/>
      <c r="I3852" s="39"/>
      <c r="J3852" s="56"/>
      <c r="K3852" s="50"/>
      <c r="L3852" s="53"/>
      <c r="M3852" s="104"/>
      <c r="N3852" s="48"/>
    </row>
    <row r="3853" spans="2:14" x14ac:dyDescent="0.35">
      <c r="B3853" s="118"/>
      <c r="C3853" s="99"/>
      <c r="D3853" s="100"/>
      <c r="E3853" s="39"/>
      <c r="F3853" s="39"/>
      <c r="G3853" s="39"/>
      <c r="H3853" s="39"/>
      <c r="I3853" s="39"/>
      <c r="J3853" s="56"/>
      <c r="K3853" s="50"/>
      <c r="L3853" s="53"/>
      <c r="M3853" s="104"/>
      <c r="N3853" s="48"/>
    </row>
    <row r="3854" spans="2:14" x14ac:dyDescent="0.35">
      <c r="B3854" s="118"/>
      <c r="C3854" s="99"/>
      <c r="D3854" s="100"/>
      <c r="E3854" s="39"/>
      <c r="F3854" s="39"/>
      <c r="G3854" s="39"/>
      <c r="H3854" s="39"/>
      <c r="I3854" s="39"/>
      <c r="J3854" s="56"/>
      <c r="K3854" s="50"/>
      <c r="L3854" s="53"/>
      <c r="M3854" s="104"/>
      <c r="N3854" s="48"/>
    </row>
    <row r="3855" spans="2:14" x14ac:dyDescent="0.35">
      <c r="B3855" s="118"/>
      <c r="C3855" s="99"/>
      <c r="D3855" s="100"/>
      <c r="E3855" s="39"/>
      <c r="F3855" s="39"/>
      <c r="G3855" s="39"/>
      <c r="H3855" s="39"/>
      <c r="I3855" s="39"/>
      <c r="J3855" s="56"/>
      <c r="K3855" s="50"/>
      <c r="L3855" s="53"/>
      <c r="M3855" s="104"/>
      <c r="N3855" s="48"/>
    </row>
    <row r="3856" spans="2:14" x14ac:dyDescent="0.35">
      <c r="B3856" s="118"/>
      <c r="C3856" s="99"/>
      <c r="D3856" s="100"/>
      <c r="E3856" s="39"/>
      <c r="F3856" s="39"/>
      <c r="G3856" s="39"/>
      <c r="H3856" s="39"/>
      <c r="I3856" s="39"/>
      <c r="J3856" s="56"/>
      <c r="K3856" s="50"/>
      <c r="L3856" s="53"/>
      <c r="M3856" s="104"/>
      <c r="N3856" s="48"/>
    </row>
    <row r="3857" spans="2:14" x14ac:dyDescent="0.35">
      <c r="B3857" s="118"/>
      <c r="C3857" s="99"/>
      <c r="D3857" s="100"/>
      <c r="E3857" s="39"/>
      <c r="F3857" s="39"/>
      <c r="G3857" s="39"/>
      <c r="H3857" s="39"/>
      <c r="I3857" s="39"/>
      <c r="J3857" s="56"/>
      <c r="K3857" s="50"/>
      <c r="L3857" s="53"/>
      <c r="M3857" s="104"/>
      <c r="N3857" s="48"/>
    </row>
    <row r="3858" spans="2:14" x14ac:dyDescent="0.35">
      <c r="B3858" s="118"/>
      <c r="C3858" s="99"/>
      <c r="D3858" s="100"/>
      <c r="E3858" s="39"/>
      <c r="F3858" s="39"/>
      <c r="G3858" s="39"/>
      <c r="H3858" s="39"/>
      <c r="I3858" s="39"/>
      <c r="J3858" s="56"/>
      <c r="K3858" s="50"/>
      <c r="L3858" s="53"/>
      <c r="M3858" s="104"/>
      <c r="N3858" s="48"/>
    </row>
    <row r="3859" spans="2:14" x14ac:dyDescent="0.35">
      <c r="B3859" s="118"/>
      <c r="C3859" s="99"/>
      <c r="D3859" s="32"/>
      <c r="E3859" s="39"/>
      <c r="F3859" s="39"/>
      <c r="G3859" s="39"/>
      <c r="H3859" s="39"/>
      <c r="I3859" s="39"/>
      <c r="J3859" s="56"/>
      <c r="K3859" s="50"/>
      <c r="L3859" s="53"/>
      <c r="M3859" s="104"/>
      <c r="N3859" s="48"/>
    </row>
    <row r="3860" spans="2:14" x14ac:dyDescent="0.35">
      <c r="B3860" s="118"/>
      <c r="C3860" s="99"/>
      <c r="D3860" s="32"/>
      <c r="E3860" s="39"/>
      <c r="F3860" s="39"/>
      <c r="G3860" s="39"/>
      <c r="H3860" s="39"/>
      <c r="I3860" s="39"/>
      <c r="J3860" s="56"/>
      <c r="K3860" s="50"/>
      <c r="L3860" s="53"/>
      <c r="M3860" s="104"/>
      <c r="N3860" s="48"/>
    </row>
    <row r="3861" spans="2:14" x14ac:dyDescent="0.35">
      <c r="B3861" s="118"/>
      <c r="C3861" s="99"/>
      <c r="D3861" s="32"/>
      <c r="E3861" s="39"/>
      <c r="F3861" s="39"/>
      <c r="G3861" s="39"/>
      <c r="H3861" s="39"/>
      <c r="I3861" s="39"/>
      <c r="J3861" s="56"/>
      <c r="K3861" s="50"/>
      <c r="L3861" s="53"/>
      <c r="M3861" s="104"/>
      <c r="N3861" s="48"/>
    </row>
    <row r="3862" spans="2:14" x14ac:dyDescent="0.35">
      <c r="B3862" s="118"/>
      <c r="C3862" s="99"/>
      <c r="D3862" s="32"/>
      <c r="E3862" s="39"/>
      <c r="F3862" s="39"/>
      <c r="G3862" s="39"/>
      <c r="H3862" s="39"/>
      <c r="I3862" s="39"/>
      <c r="J3862" s="56"/>
      <c r="K3862" s="50"/>
      <c r="L3862" s="53"/>
      <c r="M3862" s="104"/>
      <c r="N3862" s="48"/>
    </row>
    <row r="3863" spans="2:14" x14ac:dyDescent="0.35">
      <c r="B3863" s="118"/>
      <c r="C3863" s="99"/>
      <c r="D3863" s="32"/>
      <c r="E3863" s="39"/>
      <c r="F3863" s="39"/>
      <c r="G3863" s="39"/>
      <c r="H3863" s="39"/>
      <c r="I3863" s="39"/>
      <c r="J3863" s="56"/>
      <c r="K3863" s="50"/>
      <c r="L3863" s="53"/>
      <c r="M3863" s="104"/>
      <c r="N3863" s="48"/>
    </row>
    <row r="3864" spans="2:14" x14ac:dyDescent="0.35">
      <c r="B3864" s="118"/>
      <c r="C3864" s="99"/>
      <c r="D3864" s="32"/>
      <c r="E3864" s="39"/>
      <c r="F3864" s="39"/>
      <c r="G3864" s="39"/>
      <c r="H3864" s="39"/>
      <c r="I3864" s="39"/>
      <c r="J3864" s="56"/>
      <c r="K3864" s="50"/>
      <c r="L3864" s="53"/>
      <c r="M3864" s="104"/>
      <c r="N3864" s="48"/>
    </row>
    <row r="3865" spans="2:14" x14ac:dyDescent="0.35">
      <c r="B3865" s="118"/>
      <c r="C3865" s="99"/>
      <c r="D3865" s="32"/>
      <c r="E3865" s="39"/>
      <c r="F3865" s="39"/>
      <c r="G3865" s="39"/>
      <c r="H3865" s="39"/>
      <c r="I3865" s="39"/>
      <c r="J3865" s="56"/>
      <c r="K3865" s="50"/>
      <c r="L3865" s="53"/>
      <c r="M3865" s="104"/>
      <c r="N3865" s="48"/>
    </row>
    <row r="3866" spans="2:14" x14ac:dyDescent="0.35">
      <c r="B3866" s="118"/>
      <c r="C3866" s="99"/>
      <c r="D3866" s="32"/>
      <c r="E3866" s="39"/>
      <c r="F3866" s="39"/>
      <c r="G3866" s="39"/>
      <c r="H3866" s="39"/>
      <c r="I3866" s="39"/>
      <c r="J3866" s="56"/>
      <c r="K3866" s="50"/>
      <c r="L3866" s="53"/>
      <c r="M3866" s="104"/>
      <c r="N3866" s="48"/>
    </row>
    <row r="3867" spans="2:14" x14ac:dyDescent="0.35">
      <c r="B3867" s="118"/>
      <c r="C3867" s="99"/>
      <c r="D3867" s="32"/>
      <c r="E3867" s="39"/>
      <c r="F3867" s="39"/>
      <c r="G3867" s="39"/>
      <c r="H3867" s="39"/>
      <c r="I3867" s="39"/>
      <c r="J3867" s="56"/>
      <c r="K3867" s="50"/>
      <c r="L3867" s="53"/>
      <c r="M3867" s="104"/>
      <c r="N3867" s="48"/>
    </row>
    <row r="3868" spans="2:14" x14ac:dyDescent="0.35">
      <c r="B3868" s="118"/>
      <c r="C3868" s="99"/>
      <c r="D3868" s="32"/>
      <c r="E3868" s="39"/>
      <c r="F3868" s="39"/>
      <c r="G3868" s="39"/>
      <c r="H3868" s="39"/>
      <c r="I3868" s="39"/>
      <c r="J3868" s="56"/>
      <c r="K3868" s="50"/>
      <c r="L3868" s="53"/>
      <c r="M3868" s="104"/>
      <c r="N3868" s="48"/>
    </row>
    <row r="3869" spans="2:14" x14ac:dyDescent="0.35">
      <c r="B3869" s="118"/>
      <c r="C3869" s="99"/>
      <c r="D3869" s="32"/>
      <c r="E3869" s="39"/>
      <c r="F3869" s="39"/>
      <c r="G3869" s="39"/>
      <c r="H3869" s="39"/>
      <c r="I3869" s="39"/>
      <c r="J3869" s="56"/>
      <c r="K3869" s="50"/>
      <c r="L3869" s="53"/>
      <c r="M3869" s="104"/>
      <c r="N3869" s="48"/>
    </row>
    <row r="3870" spans="2:14" x14ac:dyDescent="0.35">
      <c r="B3870" s="118"/>
      <c r="C3870" s="99"/>
      <c r="D3870" s="32"/>
      <c r="E3870" s="39"/>
      <c r="F3870" s="39"/>
      <c r="G3870" s="39"/>
      <c r="H3870" s="39"/>
      <c r="I3870" s="39"/>
      <c r="J3870" s="56"/>
      <c r="K3870" s="50"/>
      <c r="L3870" s="53"/>
      <c r="M3870" s="104"/>
      <c r="N3870" s="48"/>
    </row>
    <row r="3871" spans="2:14" x14ac:dyDescent="0.35">
      <c r="B3871" s="118"/>
      <c r="C3871" s="99"/>
      <c r="D3871" s="32"/>
      <c r="E3871" s="39"/>
      <c r="F3871" s="39"/>
      <c r="G3871" s="39"/>
      <c r="H3871" s="39"/>
      <c r="I3871" s="39"/>
      <c r="J3871" s="56"/>
      <c r="K3871" s="50"/>
      <c r="L3871" s="53"/>
      <c r="M3871" s="104"/>
      <c r="N3871" s="48"/>
    </row>
    <row r="3872" spans="2:14" x14ac:dyDescent="0.35">
      <c r="B3872" s="118"/>
      <c r="C3872" s="99"/>
      <c r="D3872" s="32"/>
      <c r="E3872" s="39"/>
      <c r="F3872" s="39"/>
      <c r="G3872" s="39"/>
      <c r="H3872" s="39"/>
      <c r="I3872" s="39"/>
      <c r="J3872" s="56"/>
      <c r="K3872" s="50"/>
      <c r="L3872" s="53"/>
      <c r="M3872" s="104"/>
      <c r="N3872" s="48"/>
    </row>
    <row r="3873" spans="2:14" x14ac:dyDescent="0.35">
      <c r="B3873" s="118"/>
      <c r="C3873" s="99"/>
      <c r="D3873" s="32"/>
      <c r="E3873" s="39"/>
      <c r="F3873" s="39"/>
      <c r="G3873" s="39"/>
      <c r="H3873" s="39"/>
      <c r="I3873" s="39"/>
      <c r="J3873" s="56"/>
      <c r="K3873" s="50"/>
      <c r="L3873" s="53"/>
      <c r="M3873" s="104"/>
      <c r="N3873" s="48"/>
    </row>
    <row r="3874" spans="2:14" x14ac:dyDescent="0.35">
      <c r="B3874" s="118"/>
      <c r="C3874" s="99"/>
      <c r="D3874" s="32"/>
      <c r="E3874" s="39"/>
      <c r="F3874" s="39"/>
      <c r="G3874" s="39"/>
      <c r="H3874" s="39"/>
      <c r="I3874" s="39"/>
      <c r="J3874" s="56"/>
      <c r="K3874" s="50"/>
      <c r="L3874" s="53"/>
      <c r="M3874" s="104"/>
      <c r="N3874" s="48"/>
    </row>
    <row r="3875" spans="2:14" x14ac:dyDescent="0.35">
      <c r="B3875" s="118"/>
      <c r="C3875" s="99"/>
      <c r="D3875" s="32"/>
      <c r="E3875" s="39"/>
      <c r="F3875" s="39"/>
      <c r="G3875" s="39"/>
      <c r="H3875" s="39"/>
      <c r="I3875" s="39"/>
      <c r="J3875" s="56"/>
      <c r="K3875" s="50"/>
      <c r="L3875" s="53"/>
      <c r="M3875" s="104"/>
      <c r="N3875" s="48"/>
    </row>
    <row r="3876" spans="2:14" x14ac:dyDescent="0.35">
      <c r="B3876" s="118"/>
      <c r="C3876" s="99"/>
      <c r="D3876" s="32"/>
      <c r="E3876" s="39"/>
      <c r="F3876" s="39"/>
      <c r="G3876" s="39"/>
      <c r="H3876" s="39"/>
      <c r="I3876" s="39"/>
      <c r="J3876" s="56"/>
      <c r="K3876" s="50"/>
      <c r="L3876" s="53"/>
      <c r="M3876" s="104"/>
      <c r="N3876" s="48"/>
    </row>
    <row r="3877" spans="2:14" x14ac:dyDescent="0.35">
      <c r="B3877" s="118"/>
      <c r="C3877" s="99"/>
      <c r="D3877" s="32"/>
      <c r="E3877" s="39"/>
      <c r="F3877" s="39"/>
      <c r="G3877" s="39"/>
      <c r="H3877" s="39"/>
      <c r="I3877" s="39"/>
      <c r="J3877" s="56"/>
      <c r="K3877" s="50"/>
      <c r="L3877" s="53"/>
      <c r="M3877" s="104"/>
      <c r="N3877" s="48"/>
    </row>
    <row r="3878" spans="2:14" x14ac:dyDescent="0.35">
      <c r="B3878" s="118"/>
      <c r="C3878" s="99"/>
      <c r="D3878" s="32"/>
      <c r="E3878" s="39"/>
      <c r="F3878" s="39"/>
      <c r="G3878" s="39"/>
      <c r="H3878" s="39"/>
      <c r="I3878" s="39"/>
      <c r="J3878" s="56"/>
      <c r="K3878" s="50"/>
      <c r="L3878" s="53"/>
      <c r="M3878" s="104"/>
      <c r="N3878" s="48"/>
    </row>
    <row r="3879" spans="2:14" x14ac:dyDescent="0.35">
      <c r="B3879" s="118"/>
      <c r="C3879" s="99"/>
      <c r="D3879" s="32"/>
      <c r="E3879" s="39"/>
      <c r="F3879" s="39"/>
      <c r="G3879" s="39"/>
      <c r="H3879" s="39"/>
      <c r="I3879" s="39"/>
      <c r="J3879" s="56"/>
      <c r="K3879" s="50"/>
      <c r="L3879" s="53"/>
      <c r="M3879" s="104"/>
      <c r="N3879" s="48"/>
    </row>
    <row r="3880" spans="2:14" x14ac:dyDescent="0.35">
      <c r="B3880" s="118"/>
      <c r="C3880" s="99"/>
      <c r="D3880" s="32"/>
      <c r="E3880" s="39"/>
      <c r="F3880" s="39"/>
      <c r="G3880" s="39"/>
      <c r="H3880" s="39"/>
      <c r="I3880" s="39"/>
      <c r="J3880" s="56"/>
      <c r="K3880" s="50"/>
      <c r="L3880" s="53"/>
      <c r="M3880" s="104"/>
      <c r="N3880" s="48"/>
    </row>
    <row r="3881" spans="2:14" x14ac:dyDescent="0.35">
      <c r="B3881" s="118"/>
      <c r="C3881" s="99"/>
      <c r="D3881" s="32"/>
      <c r="E3881" s="39"/>
      <c r="F3881" s="39"/>
      <c r="G3881" s="39"/>
      <c r="H3881" s="39"/>
      <c r="I3881" s="39"/>
      <c r="J3881" s="56"/>
      <c r="K3881" s="50"/>
      <c r="L3881" s="53"/>
      <c r="M3881" s="104"/>
      <c r="N3881" s="48"/>
    </row>
    <row r="3882" spans="2:14" x14ac:dyDescent="0.35">
      <c r="B3882" s="118"/>
      <c r="C3882" s="99"/>
      <c r="D3882" s="32"/>
      <c r="E3882" s="39"/>
      <c r="F3882" s="39"/>
      <c r="G3882" s="39"/>
      <c r="H3882" s="39"/>
      <c r="I3882" s="39"/>
      <c r="J3882" s="56"/>
      <c r="K3882" s="50"/>
      <c r="L3882" s="53"/>
      <c r="M3882" s="104"/>
      <c r="N3882" s="48"/>
    </row>
    <row r="3883" spans="2:14" x14ac:dyDescent="0.35">
      <c r="B3883" s="118"/>
      <c r="C3883" s="99"/>
      <c r="D3883" s="32"/>
      <c r="E3883" s="39"/>
      <c r="F3883" s="39"/>
      <c r="G3883" s="39"/>
      <c r="H3883" s="39"/>
      <c r="I3883" s="39"/>
      <c r="J3883" s="56"/>
      <c r="K3883" s="50"/>
      <c r="L3883" s="53"/>
      <c r="M3883" s="104"/>
      <c r="N3883" s="48"/>
    </row>
    <row r="3884" spans="2:14" x14ac:dyDescent="0.35">
      <c r="B3884" s="118"/>
      <c r="C3884" s="99"/>
      <c r="D3884" s="32"/>
      <c r="E3884" s="39"/>
      <c r="F3884" s="39"/>
      <c r="G3884" s="39"/>
      <c r="H3884" s="39"/>
      <c r="I3884" s="39"/>
      <c r="J3884" s="56"/>
      <c r="K3884" s="50"/>
      <c r="L3884" s="53"/>
      <c r="M3884" s="104"/>
      <c r="N3884" s="48"/>
    </row>
    <row r="3885" spans="2:14" x14ac:dyDescent="0.35">
      <c r="B3885" s="118"/>
      <c r="C3885" s="99"/>
      <c r="D3885" s="32"/>
      <c r="E3885" s="39"/>
      <c r="F3885" s="39"/>
      <c r="G3885" s="39"/>
      <c r="H3885" s="39"/>
      <c r="I3885" s="39"/>
      <c r="J3885" s="56"/>
      <c r="K3885" s="50"/>
      <c r="L3885" s="53"/>
      <c r="M3885" s="104"/>
      <c r="N3885" s="48"/>
    </row>
    <row r="3886" spans="2:14" x14ac:dyDescent="0.35">
      <c r="B3886" s="118"/>
      <c r="C3886" s="99"/>
      <c r="D3886" s="32"/>
      <c r="E3886" s="39"/>
      <c r="F3886" s="39"/>
      <c r="G3886" s="39"/>
      <c r="H3886" s="39"/>
      <c r="I3886" s="39"/>
      <c r="J3886" s="56"/>
      <c r="K3886" s="50"/>
      <c r="L3886" s="53"/>
      <c r="M3886" s="104"/>
      <c r="N3886" s="48"/>
    </row>
    <row r="3887" spans="2:14" x14ac:dyDescent="0.35">
      <c r="B3887" s="118"/>
      <c r="C3887" s="99"/>
      <c r="D3887" s="32"/>
      <c r="E3887" s="39"/>
      <c r="F3887" s="39"/>
      <c r="G3887" s="39"/>
      <c r="H3887" s="39"/>
      <c r="I3887" s="39"/>
      <c r="J3887" s="56"/>
      <c r="K3887" s="50"/>
      <c r="L3887" s="53"/>
      <c r="M3887" s="104"/>
      <c r="N3887" s="48"/>
    </row>
    <row r="3888" spans="2:14" x14ac:dyDescent="0.35">
      <c r="B3888" s="118"/>
      <c r="C3888" s="99"/>
      <c r="D3888" s="32"/>
      <c r="E3888" s="39"/>
      <c r="F3888" s="39"/>
      <c r="G3888" s="39"/>
      <c r="H3888" s="39"/>
      <c r="I3888" s="39"/>
      <c r="J3888" s="56"/>
      <c r="K3888" s="50"/>
      <c r="L3888" s="53"/>
      <c r="M3888" s="104"/>
      <c r="N3888" s="48"/>
    </row>
    <row r="3889" spans="2:14" x14ac:dyDescent="0.35">
      <c r="B3889" s="118"/>
      <c r="C3889" s="99"/>
      <c r="D3889" s="32"/>
      <c r="E3889" s="39"/>
      <c r="F3889" s="39"/>
      <c r="G3889" s="39"/>
      <c r="H3889" s="39"/>
      <c r="I3889" s="39"/>
      <c r="J3889" s="56"/>
      <c r="K3889" s="50"/>
      <c r="L3889" s="53"/>
      <c r="M3889" s="104"/>
      <c r="N3889" s="48"/>
    </row>
    <row r="3890" spans="2:14" x14ac:dyDescent="0.35">
      <c r="B3890" s="118"/>
      <c r="C3890" s="99"/>
      <c r="D3890" s="32"/>
      <c r="E3890" s="39"/>
      <c r="F3890" s="39"/>
      <c r="G3890" s="39"/>
      <c r="H3890" s="39"/>
      <c r="I3890" s="39"/>
      <c r="J3890" s="56"/>
      <c r="K3890" s="50"/>
      <c r="L3890" s="53"/>
      <c r="M3890" s="104"/>
      <c r="N3890" s="48"/>
    </row>
    <row r="3891" spans="2:14" x14ac:dyDescent="0.35">
      <c r="B3891" s="118"/>
      <c r="C3891" s="99"/>
      <c r="D3891" s="32"/>
      <c r="E3891" s="39"/>
      <c r="F3891" s="39"/>
      <c r="G3891" s="39"/>
      <c r="H3891" s="39"/>
      <c r="I3891" s="39"/>
      <c r="J3891" s="56"/>
      <c r="K3891" s="50"/>
      <c r="L3891" s="53"/>
      <c r="M3891" s="104"/>
      <c r="N3891" s="48"/>
    </row>
    <row r="3892" spans="2:14" x14ac:dyDescent="0.35">
      <c r="B3892" s="118"/>
      <c r="C3892" s="99"/>
      <c r="D3892" s="32"/>
      <c r="E3892" s="39"/>
      <c r="F3892" s="39"/>
      <c r="G3892" s="39"/>
      <c r="H3892" s="39"/>
      <c r="I3892" s="39"/>
      <c r="J3892" s="56"/>
      <c r="K3892" s="50"/>
      <c r="L3892" s="53"/>
      <c r="M3892" s="104"/>
      <c r="N3892" s="48"/>
    </row>
    <row r="3893" spans="2:14" x14ac:dyDescent="0.35">
      <c r="B3893" s="118"/>
      <c r="C3893" s="99"/>
      <c r="D3893" s="32"/>
      <c r="E3893" s="39"/>
      <c r="F3893" s="39"/>
      <c r="G3893" s="39"/>
      <c r="H3893" s="39"/>
      <c r="I3893" s="39"/>
      <c r="J3893" s="56"/>
      <c r="K3893" s="50"/>
      <c r="L3893" s="53"/>
      <c r="M3893" s="104"/>
      <c r="N3893" s="48"/>
    </row>
    <row r="3894" spans="2:14" x14ac:dyDescent="0.35">
      <c r="B3894" s="118"/>
      <c r="C3894" s="99"/>
      <c r="D3894" s="32"/>
      <c r="E3894" s="39"/>
      <c r="F3894" s="39"/>
      <c r="G3894" s="39"/>
      <c r="H3894" s="39"/>
      <c r="I3894" s="39"/>
      <c r="J3894" s="56"/>
      <c r="K3894" s="50"/>
      <c r="L3894" s="53"/>
      <c r="M3894" s="104"/>
      <c r="N3894" s="48"/>
    </row>
    <row r="3895" spans="2:14" x14ac:dyDescent="0.35">
      <c r="B3895" s="118"/>
      <c r="C3895" s="99"/>
      <c r="D3895" s="32"/>
      <c r="E3895" s="39"/>
      <c r="F3895" s="39"/>
      <c r="G3895" s="39"/>
      <c r="H3895" s="39"/>
      <c r="I3895" s="39"/>
      <c r="J3895" s="56"/>
      <c r="K3895" s="50"/>
      <c r="L3895" s="53"/>
      <c r="M3895" s="104"/>
      <c r="N3895" s="48"/>
    </row>
    <row r="3896" spans="2:14" x14ac:dyDescent="0.35">
      <c r="B3896" s="118"/>
      <c r="C3896" s="99"/>
      <c r="D3896" s="32"/>
      <c r="E3896" s="39"/>
      <c r="F3896" s="39"/>
      <c r="G3896" s="39"/>
      <c r="H3896" s="39"/>
      <c r="I3896" s="39"/>
      <c r="J3896" s="56"/>
      <c r="K3896" s="50"/>
      <c r="L3896" s="53"/>
      <c r="M3896" s="104"/>
      <c r="N3896" s="48"/>
    </row>
    <row r="3897" spans="2:14" x14ac:dyDescent="0.35">
      <c r="B3897" s="118"/>
      <c r="C3897" s="99"/>
      <c r="D3897" s="32"/>
      <c r="E3897" s="39"/>
      <c r="F3897" s="39"/>
      <c r="G3897" s="39"/>
      <c r="H3897" s="39"/>
      <c r="I3897" s="39"/>
      <c r="J3897" s="56"/>
      <c r="K3897" s="50"/>
      <c r="L3897" s="53"/>
      <c r="M3897" s="104"/>
      <c r="N3897" s="48"/>
    </row>
    <row r="3898" spans="2:14" x14ac:dyDescent="0.35">
      <c r="B3898" s="118"/>
      <c r="C3898" s="99"/>
      <c r="D3898" s="32"/>
      <c r="E3898" s="39"/>
      <c r="F3898" s="39"/>
      <c r="G3898" s="39"/>
      <c r="H3898" s="39"/>
      <c r="I3898" s="39"/>
      <c r="J3898" s="56"/>
      <c r="K3898" s="50"/>
      <c r="L3898" s="53"/>
      <c r="M3898" s="104"/>
      <c r="N3898" s="48"/>
    </row>
    <row r="3899" spans="2:14" x14ac:dyDescent="0.35">
      <c r="B3899" s="118"/>
      <c r="C3899" s="99"/>
      <c r="D3899" s="32"/>
      <c r="E3899" s="39"/>
      <c r="F3899" s="39"/>
      <c r="G3899" s="39"/>
      <c r="H3899" s="39"/>
      <c r="I3899" s="39"/>
      <c r="J3899" s="56"/>
      <c r="K3899" s="50"/>
      <c r="L3899" s="53"/>
      <c r="M3899" s="104"/>
      <c r="N3899" s="48"/>
    </row>
    <row r="3900" spans="2:14" x14ac:dyDescent="0.35">
      <c r="B3900" s="118"/>
      <c r="C3900" s="99"/>
      <c r="D3900" s="32"/>
      <c r="E3900" s="39"/>
      <c r="F3900" s="39"/>
      <c r="G3900" s="39"/>
      <c r="H3900" s="39"/>
      <c r="I3900" s="39"/>
      <c r="J3900" s="56"/>
      <c r="K3900" s="50"/>
      <c r="L3900" s="53"/>
      <c r="M3900" s="104"/>
      <c r="N3900" s="48"/>
    </row>
    <row r="3901" spans="2:14" ht="18.5" thickBot="1" x14ac:dyDescent="0.45">
      <c r="B3901" s="118"/>
      <c r="C3901" s="106" t="s">
        <v>687</v>
      </c>
      <c r="D3901" s="32"/>
      <c r="E3901" s="39"/>
      <c r="F3901" s="39"/>
      <c r="G3901" s="39"/>
      <c r="H3901" s="39"/>
      <c r="I3901" s="39"/>
      <c r="J3901" s="56"/>
      <c r="K3901" s="50"/>
      <c r="L3901" s="59" t="s">
        <v>34</v>
      </c>
      <c r="M3901" s="107">
        <f>SUM(M3836:M3861)</f>
        <v>0</v>
      </c>
      <c r="N3901" s="48"/>
    </row>
    <row r="3902" spans="2:14" ht="18" thickTop="1" x14ac:dyDescent="0.35">
      <c r="B3902" s="118"/>
      <c r="C3902" s="99"/>
      <c r="D3902" s="32"/>
      <c r="E3902" s="39"/>
      <c r="F3902" s="39"/>
      <c r="G3902" s="39"/>
      <c r="H3902" s="39"/>
      <c r="I3902" s="39"/>
      <c r="J3902" s="56"/>
      <c r="K3902" s="50"/>
      <c r="L3902" s="53"/>
      <c r="M3902" s="104"/>
      <c r="N3902" s="48"/>
    </row>
    <row r="3903" spans="2:14" x14ac:dyDescent="0.35">
      <c r="B3903" s="109"/>
      <c r="C3903" s="25"/>
      <c r="D3903" s="16"/>
      <c r="E3903" s="110"/>
      <c r="J3903" s="17"/>
      <c r="K3903" s="20"/>
      <c r="M3903" s="111"/>
      <c r="N3903" s="48"/>
    </row>
    <row r="3904" spans="2:14" x14ac:dyDescent="0.35">
      <c r="B3904" s="109"/>
      <c r="C3904" s="25"/>
      <c r="D3904" s="16"/>
      <c r="E3904" s="110"/>
      <c r="J3904" s="17"/>
      <c r="K3904" s="20"/>
      <c r="M3904" s="111"/>
      <c r="N3904" s="48"/>
    </row>
    <row r="3905" spans="2:14" ht="30.75" customHeight="1" x14ac:dyDescent="0.35">
      <c r="C3905" s="50" t="s">
        <v>1090</v>
      </c>
      <c r="E3905" s="7"/>
      <c r="F3905" s="7"/>
      <c r="G3905" s="7"/>
      <c r="H3905" s="7"/>
      <c r="I3905" s="7"/>
      <c r="N3905" s="175"/>
    </row>
    <row r="3906" spans="2:14" x14ac:dyDescent="0.35">
      <c r="C3906" s="50" t="s">
        <v>1134</v>
      </c>
      <c r="E3906" s="7"/>
      <c r="F3906" s="7"/>
      <c r="G3906" s="7"/>
      <c r="H3906" s="7"/>
      <c r="I3906" s="7"/>
      <c r="N3906" s="48"/>
    </row>
    <row r="3907" spans="2:14" x14ac:dyDescent="0.35">
      <c r="C3907" s="50" t="s">
        <v>980</v>
      </c>
      <c r="E3907" s="7"/>
      <c r="F3907" s="7"/>
      <c r="G3907" s="7"/>
      <c r="H3907" s="7"/>
      <c r="I3907" s="7"/>
      <c r="N3907" s="5"/>
    </row>
    <row r="3908" spans="2:14" ht="18" x14ac:dyDescent="0.4">
      <c r="B3908" s="112"/>
      <c r="C3908" s="50" t="s">
        <v>1103</v>
      </c>
      <c r="D3908" s="113"/>
      <c r="E3908" s="72"/>
      <c r="F3908" s="72"/>
      <c r="G3908" s="72"/>
      <c r="H3908" s="72"/>
      <c r="I3908" s="72"/>
      <c r="J3908" s="6"/>
      <c r="K3908" s="6"/>
      <c r="L3908" s="72"/>
      <c r="M3908" s="72"/>
      <c r="N3908" s="5"/>
    </row>
    <row r="3909" spans="2:14" ht="18" x14ac:dyDescent="0.4">
      <c r="B3909" s="112"/>
      <c r="C3909" s="61" t="s">
        <v>1089</v>
      </c>
      <c r="D3909" s="113"/>
      <c r="E3909" s="72"/>
      <c r="F3909" s="72"/>
      <c r="G3909" s="72"/>
      <c r="H3909" s="72"/>
      <c r="I3909" s="72"/>
      <c r="J3909" s="6"/>
      <c r="K3909" s="6"/>
      <c r="L3909" s="72"/>
      <c r="M3909" s="72"/>
      <c r="N3909" s="5"/>
    </row>
    <row r="3910" spans="2:14" ht="18" x14ac:dyDescent="0.4">
      <c r="B3910" s="58"/>
      <c r="K3910" s="6" t="s">
        <v>0</v>
      </c>
      <c r="N3910" s="5"/>
    </row>
    <row r="3911" spans="2:14" ht="18" x14ac:dyDescent="0.4">
      <c r="B3911" s="96" t="s">
        <v>994</v>
      </c>
      <c r="K3911" s="6" t="s">
        <v>1157</v>
      </c>
      <c r="N3911" s="5"/>
    </row>
    <row r="3912" spans="2:14" ht="18" x14ac:dyDescent="0.4">
      <c r="K3912" s="6" t="s">
        <v>1102</v>
      </c>
      <c r="N3912" s="5"/>
    </row>
    <row r="3913" spans="2:14" ht="18" x14ac:dyDescent="0.4">
      <c r="B3913" s="54"/>
      <c r="C3913" s="58"/>
      <c r="D3913" s="55"/>
      <c r="E3913" s="39"/>
      <c r="F3913" s="39"/>
      <c r="G3913" s="39"/>
      <c r="H3913" s="39"/>
      <c r="I3913" s="39"/>
      <c r="J3913" s="56"/>
      <c r="K3913" s="50"/>
      <c r="L3913" s="53"/>
      <c r="M3913" s="57"/>
      <c r="N3913" s="5"/>
    </row>
    <row r="3914" spans="2:14" ht="18" x14ac:dyDescent="0.35">
      <c r="B3914" s="54"/>
      <c r="C3914" s="97"/>
      <c r="D3914" s="55"/>
      <c r="E3914" s="39"/>
      <c r="F3914" s="39"/>
      <c r="G3914" s="39"/>
      <c r="H3914" s="39"/>
      <c r="I3914" s="39"/>
      <c r="J3914" s="56"/>
      <c r="K3914" s="50"/>
      <c r="L3914" s="53"/>
      <c r="M3914" s="57"/>
      <c r="N3914" s="5"/>
    </row>
    <row r="3915" spans="2:14" ht="18" x14ac:dyDescent="0.4">
      <c r="B3915" s="8" t="s">
        <v>2</v>
      </c>
      <c r="C3915" s="7"/>
      <c r="D3915" s="10" t="s">
        <v>3</v>
      </c>
      <c r="E3915" s="11" t="s">
        <v>4</v>
      </c>
      <c r="F3915" s="11" t="s">
        <v>4</v>
      </c>
      <c r="G3915" s="11" t="s">
        <v>4</v>
      </c>
      <c r="H3915" s="11" t="s">
        <v>4</v>
      </c>
      <c r="I3915" s="11" t="s">
        <v>4</v>
      </c>
      <c r="J3915" s="12"/>
      <c r="K3915" s="8" t="s">
        <v>5</v>
      </c>
      <c r="L3915" s="13" t="s">
        <v>6</v>
      </c>
      <c r="M3915" s="13" t="s">
        <v>7</v>
      </c>
      <c r="N3915" s="5"/>
    </row>
    <row r="3916" spans="2:14" ht="18" x14ac:dyDescent="0.4">
      <c r="B3916" s="112"/>
      <c r="C3916" s="24" t="s">
        <v>713</v>
      </c>
      <c r="D3916" s="113"/>
      <c r="E3916" s="72"/>
      <c r="F3916" s="72"/>
      <c r="G3916" s="72"/>
      <c r="H3916" s="72"/>
      <c r="I3916" s="72"/>
      <c r="J3916" s="6"/>
      <c r="K3916" s="67"/>
      <c r="L3916" s="72"/>
      <c r="M3916" s="66"/>
      <c r="N3916" s="5"/>
    </row>
    <row r="3917" spans="2:14" ht="18" x14ac:dyDescent="0.4">
      <c r="B3917" s="112"/>
      <c r="C3917" s="79"/>
      <c r="D3917" s="113"/>
      <c r="E3917" s="72"/>
      <c r="F3917" s="72"/>
      <c r="G3917" s="72"/>
      <c r="H3917" s="72"/>
      <c r="I3917" s="72"/>
      <c r="J3917" s="6"/>
      <c r="K3917" s="67"/>
      <c r="L3917" s="72"/>
      <c r="M3917" s="66"/>
      <c r="N3917" s="48"/>
    </row>
    <row r="3918" spans="2:14" ht="18" x14ac:dyDescent="0.4">
      <c r="B3918" s="112"/>
      <c r="C3918" s="24" t="s">
        <v>1091</v>
      </c>
      <c r="D3918" s="113"/>
      <c r="E3918" s="72"/>
      <c r="F3918" s="72"/>
      <c r="G3918" s="72"/>
      <c r="H3918" s="72"/>
      <c r="I3918" s="72"/>
      <c r="J3918" s="6"/>
      <c r="K3918" s="67"/>
      <c r="L3918" s="72"/>
      <c r="M3918" s="66"/>
      <c r="N3918" s="48"/>
    </row>
    <row r="3919" spans="2:14" ht="25.5" customHeight="1" x14ac:dyDescent="0.4">
      <c r="B3919" s="112"/>
      <c r="C3919" s="25"/>
      <c r="D3919" s="113"/>
      <c r="E3919" s="72"/>
      <c r="F3919" s="72"/>
      <c r="G3919" s="72"/>
      <c r="H3919" s="72"/>
      <c r="I3919" s="72"/>
      <c r="J3919" s="6"/>
      <c r="K3919" s="67"/>
      <c r="L3919" s="72"/>
      <c r="M3919" s="66"/>
      <c r="N3919" s="5"/>
    </row>
    <row r="3920" spans="2:14" ht="18" x14ac:dyDescent="0.4">
      <c r="B3920" s="112"/>
      <c r="C3920" s="24" t="s">
        <v>994</v>
      </c>
      <c r="D3920" s="113"/>
      <c r="E3920" s="72"/>
      <c r="F3920" s="72"/>
      <c r="G3920" s="72"/>
      <c r="H3920" s="72"/>
      <c r="I3920" s="72"/>
      <c r="J3920" s="6"/>
      <c r="K3920" s="67"/>
      <c r="L3920" s="72"/>
      <c r="M3920" s="66"/>
      <c r="N3920" s="5"/>
    </row>
    <row r="3921" spans="2:14" ht="18" x14ac:dyDescent="0.4">
      <c r="B3921" s="112"/>
      <c r="C3921" s="24" t="s">
        <v>979</v>
      </c>
      <c r="D3921" s="113"/>
      <c r="E3921" s="72"/>
      <c r="F3921" s="72"/>
      <c r="G3921" s="72"/>
      <c r="H3921" s="72"/>
      <c r="I3921" s="72"/>
      <c r="J3921" s="6"/>
      <c r="K3921" s="67"/>
      <c r="L3921" s="72"/>
      <c r="M3921" s="66"/>
      <c r="N3921" s="5"/>
    </row>
    <row r="3922" spans="2:14" ht="18" x14ac:dyDescent="0.4">
      <c r="B3922" s="112"/>
      <c r="C3922" s="61"/>
      <c r="D3922" s="113"/>
      <c r="E3922" s="72"/>
      <c r="F3922" s="72"/>
      <c r="G3922" s="72"/>
      <c r="H3922" s="72"/>
      <c r="I3922" s="72"/>
      <c r="J3922" s="6"/>
      <c r="K3922" s="67"/>
      <c r="L3922" s="72"/>
      <c r="M3922" s="66"/>
      <c r="N3922" s="5"/>
    </row>
    <row r="3923" spans="2:14" ht="18" x14ac:dyDescent="0.4">
      <c r="B3923" s="112"/>
      <c r="C3923" s="61"/>
      <c r="D3923" s="113"/>
      <c r="E3923" s="72"/>
      <c r="F3923" s="72"/>
      <c r="G3923" s="72"/>
      <c r="H3923" s="72"/>
      <c r="I3923" s="72"/>
      <c r="J3923" s="6"/>
      <c r="K3923" s="67"/>
      <c r="L3923" s="72"/>
      <c r="M3923" s="66"/>
      <c r="N3923" s="5"/>
    </row>
    <row r="3924" spans="2:14" ht="18" x14ac:dyDescent="0.4">
      <c r="B3924" s="112"/>
      <c r="C3924" s="154" t="s">
        <v>996</v>
      </c>
      <c r="D3924" s="159"/>
      <c r="E3924" s="150"/>
      <c r="F3924" s="147"/>
      <c r="G3924" s="72"/>
      <c r="H3924" s="72"/>
      <c r="I3924" s="72"/>
      <c r="J3924" s="6"/>
      <c r="K3924" s="67"/>
      <c r="L3924" s="166"/>
      <c r="M3924" s="66"/>
      <c r="N3924" s="5"/>
    </row>
    <row r="3925" spans="2:14" ht="18" x14ac:dyDescent="0.4">
      <c r="B3925" s="112"/>
      <c r="C3925" s="155"/>
      <c r="D3925" s="159"/>
      <c r="E3925" s="150"/>
      <c r="F3925" s="147"/>
      <c r="G3925" s="72"/>
      <c r="H3925" s="72"/>
      <c r="I3925" s="72"/>
      <c r="J3925" s="6"/>
      <c r="K3925" s="67"/>
      <c r="L3925" s="166"/>
      <c r="M3925" s="66"/>
      <c r="N3925" s="5"/>
    </row>
    <row r="3926" spans="2:14" ht="53" x14ac:dyDescent="0.4">
      <c r="B3926" s="1">
        <v>1</v>
      </c>
      <c r="C3926" s="156" t="s">
        <v>1004</v>
      </c>
      <c r="D3926" s="160" t="s">
        <v>57</v>
      </c>
      <c r="E3926" s="151" t="s">
        <v>997</v>
      </c>
      <c r="F3926" s="148">
        <v>30000</v>
      </c>
      <c r="G3926" s="72"/>
      <c r="H3926" s="72"/>
      <c r="I3926" s="72"/>
      <c r="J3926" s="6"/>
      <c r="K3926" s="17">
        <v>1</v>
      </c>
      <c r="L3926" s="167">
        <v>80000</v>
      </c>
      <c r="M3926" s="4">
        <v>0</v>
      </c>
      <c r="N3926" s="5"/>
    </row>
    <row r="3927" spans="2:14" ht="18" x14ac:dyDescent="0.4">
      <c r="C3927" s="155"/>
      <c r="D3927" s="159"/>
      <c r="E3927" s="150"/>
      <c r="F3927" s="147"/>
      <c r="G3927" s="72"/>
      <c r="H3927" s="72"/>
      <c r="I3927" s="72"/>
      <c r="J3927" s="6"/>
      <c r="K3927" s="17"/>
      <c r="L3927" s="110"/>
      <c r="M3927" s="4"/>
      <c r="N3927" s="5"/>
    </row>
    <row r="3928" spans="2:14" ht="18" x14ac:dyDescent="0.4">
      <c r="C3928" s="155" t="s">
        <v>998</v>
      </c>
      <c r="D3928" s="159" t="s">
        <v>57</v>
      </c>
      <c r="E3928" s="152"/>
      <c r="F3928" s="147"/>
      <c r="G3928" s="72"/>
      <c r="H3928" s="72"/>
      <c r="I3928" s="72"/>
      <c r="J3928" s="6"/>
      <c r="K3928" s="165">
        <v>0.05</v>
      </c>
      <c r="L3928" s="110">
        <v>80000</v>
      </c>
      <c r="M3928" s="4">
        <v>0</v>
      </c>
      <c r="N3928" s="5"/>
    </row>
    <row r="3929" spans="2:14" ht="18" x14ac:dyDescent="0.4">
      <c r="C3929" s="155"/>
      <c r="D3929" s="159"/>
      <c r="E3929" s="150"/>
      <c r="F3929" s="147"/>
      <c r="G3929" s="72"/>
      <c r="H3929" s="72"/>
      <c r="I3929" s="72"/>
      <c r="J3929" s="6"/>
      <c r="K3929" s="17"/>
      <c r="L3929" s="110"/>
      <c r="M3929" s="4"/>
      <c r="N3929" s="5"/>
    </row>
    <row r="3930" spans="2:14" ht="18" x14ac:dyDescent="0.4">
      <c r="C3930" s="155" t="s">
        <v>999</v>
      </c>
      <c r="D3930" s="159" t="s">
        <v>57</v>
      </c>
      <c r="E3930" s="152"/>
      <c r="F3930" s="147"/>
      <c r="G3930" s="72"/>
      <c r="H3930" s="72"/>
      <c r="I3930" s="72"/>
      <c r="J3930" s="6"/>
      <c r="K3930" s="165">
        <v>0.05</v>
      </c>
      <c r="L3930" s="110">
        <v>80000</v>
      </c>
      <c r="M3930" s="4">
        <v>0</v>
      </c>
      <c r="N3930" s="5"/>
    </row>
    <row r="3931" spans="2:14" ht="18" x14ac:dyDescent="0.4">
      <c r="C3931" s="155"/>
      <c r="D3931" s="159"/>
      <c r="E3931" s="150"/>
      <c r="F3931" s="147"/>
      <c r="G3931" s="72"/>
      <c r="H3931" s="72"/>
      <c r="I3931" s="72"/>
      <c r="J3931" s="6"/>
      <c r="K3931" s="17"/>
      <c r="L3931" s="110"/>
      <c r="M3931" s="4"/>
      <c r="N3931" s="5"/>
    </row>
    <row r="3932" spans="2:14" ht="18" x14ac:dyDescent="0.4">
      <c r="C3932" s="155"/>
      <c r="D3932" s="159"/>
      <c r="E3932" s="150"/>
      <c r="F3932" s="147"/>
      <c r="G3932" s="72"/>
      <c r="H3932" s="72"/>
      <c r="I3932" s="72"/>
      <c r="J3932" s="6"/>
      <c r="K3932" s="17"/>
      <c r="L3932" s="110"/>
      <c r="M3932" s="4"/>
      <c r="N3932" s="5"/>
    </row>
    <row r="3933" spans="2:14" ht="18" x14ac:dyDescent="0.4">
      <c r="C3933" s="157" t="s">
        <v>1037</v>
      </c>
      <c r="D3933" s="159"/>
      <c r="E3933" s="150"/>
      <c r="F3933" s="147"/>
      <c r="G3933" s="72"/>
      <c r="H3933" s="72"/>
      <c r="I3933" s="72"/>
      <c r="J3933" s="6"/>
      <c r="K3933" s="17"/>
      <c r="L3933" s="110"/>
      <c r="M3933" s="4"/>
      <c r="N3933" s="5"/>
    </row>
    <row r="3934" spans="2:14" ht="18" x14ac:dyDescent="0.4">
      <c r="C3934" s="155"/>
      <c r="D3934" s="159"/>
      <c r="E3934" s="150"/>
      <c r="F3934" s="147"/>
      <c r="G3934" s="72"/>
      <c r="H3934" s="72"/>
      <c r="I3934" s="72"/>
      <c r="J3934" s="6"/>
      <c r="K3934" s="17"/>
      <c r="L3934" s="110"/>
      <c r="M3934" s="4"/>
      <c r="N3934" s="5"/>
    </row>
    <row r="3935" spans="2:14" ht="35.5" x14ac:dyDescent="0.4">
      <c r="B3935" s="1">
        <v>2</v>
      </c>
      <c r="C3935" s="158" t="s">
        <v>1038</v>
      </c>
      <c r="D3935" s="161" t="s">
        <v>57</v>
      </c>
      <c r="E3935" s="153" t="s">
        <v>997</v>
      </c>
      <c r="F3935" s="149" t="s">
        <v>1000</v>
      </c>
      <c r="G3935" s="72"/>
      <c r="H3935" s="72"/>
      <c r="I3935" s="72"/>
      <c r="J3935" s="6"/>
      <c r="K3935" s="17">
        <v>1</v>
      </c>
      <c r="L3935" s="110">
        <v>1000000</v>
      </c>
      <c r="M3935" s="4">
        <v>0</v>
      </c>
      <c r="N3935" s="5"/>
    </row>
    <row r="3936" spans="2:14" ht="18" x14ac:dyDescent="0.4">
      <c r="C3936" s="155"/>
      <c r="D3936" s="159"/>
      <c r="E3936" s="150"/>
      <c r="F3936" s="147"/>
      <c r="G3936" s="72"/>
      <c r="H3936" s="72"/>
      <c r="I3936" s="72"/>
      <c r="J3936" s="6"/>
      <c r="K3936" s="17"/>
      <c r="L3936" s="110"/>
      <c r="M3936" s="4"/>
      <c r="N3936" s="5"/>
    </row>
    <row r="3937" spans="2:14" ht="18" x14ac:dyDescent="0.4">
      <c r="C3937" s="155" t="s">
        <v>1001</v>
      </c>
      <c r="D3937" s="159" t="s">
        <v>57</v>
      </c>
      <c r="E3937" s="152"/>
      <c r="F3937" s="147"/>
      <c r="G3937" s="72"/>
      <c r="H3937" s="72"/>
      <c r="I3937" s="72"/>
      <c r="J3937" s="6"/>
      <c r="K3937" s="165">
        <v>0.05</v>
      </c>
      <c r="L3937" s="110">
        <v>1000000</v>
      </c>
      <c r="M3937" s="4">
        <v>0</v>
      </c>
      <c r="N3937" s="5"/>
    </row>
    <row r="3938" spans="2:14" ht="18" x14ac:dyDescent="0.4">
      <c r="C3938" s="155"/>
      <c r="D3938" s="159"/>
      <c r="E3938" s="150"/>
      <c r="F3938" s="147"/>
      <c r="G3938" s="72"/>
      <c r="H3938" s="72"/>
      <c r="I3938" s="72"/>
      <c r="J3938" s="6"/>
      <c r="K3938" s="17"/>
      <c r="L3938" s="110"/>
      <c r="M3938" s="4"/>
      <c r="N3938" s="5"/>
    </row>
    <row r="3939" spans="2:14" ht="18" x14ac:dyDescent="0.4">
      <c r="C3939" s="155" t="s">
        <v>1002</v>
      </c>
      <c r="D3939" s="159" t="s">
        <v>57</v>
      </c>
      <c r="E3939" s="152"/>
      <c r="F3939" s="147"/>
      <c r="G3939" s="72"/>
      <c r="H3939" s="72"/>
      <c r="I3939" s="72"/>
      <c r="J3939" s="6"/>
      <c r="K3939" s="165">
        <v>0.05</v>
      </c>
      <c r="L3939" s="110">
        <v>1000000</v>
      </c>
      <c r="M3939" s="4">
        <v>0</v>
      </c>
      <c r="N3939" s="5"/>
    </row>
    <row r="3940" spans="2:14" ht="18" x14ac:dyDescent="0.4">
      <c r="C3940" s="155"/>
      <c r="D3940" s="159"/>
      <c r="E3940" s="150"/>
      <c r="F3940" s="147"/>
      <c r="G3940" s="72"/>
      <c r="H3940" s="72"/>
      <c r="I3940" s="72"/>
      <c r="J3940" s="6"/>
      <c r="K3940" s="17"/>
      <c r="L3940" s="110"/>
      <c r="M3940" s="4"/>
      <c r="N3940" s="5"/>
    </row>
    <row r="3941" spans="2:14" ht="18" x14ac:dyDescent="0.4">
      <c r="C3941" s="154" t="s">
        <v>1003</v>
      </c>
      <c r="D3941" s="159"/>
      <c r="E3941" s="150"/>
      <c r="F3941" s="147"/>
      <c r="G3941" s="72"/>
      <c r="H3941" s="72"/>
      <c r="I3941" s="72"/>
      <c r="J3941" s="6"/>
      <c r="K3941" s="17"/>
      <c r="L3941" s="110"/>
      <c r="M3941" s="4"/>
      <c r="N3941" s="5"/>
    </row>
    <row r="3942" spans="2:14" ht="35.5" x14ac:dyDescent="0.4">
      <c r="B3942" s="1">
        <v>3</v>
      </c>
      <c r="C3942" s="158" t="s">
        <v>1005</v>
      </c>
      <c r="D3942" s="161" t="s">
        <v>57</v>
      </c>
      <c r="E3942" s="153">
        <v>1</v>
      </c>
      <c r="F3942" s="149">
        <v>40000</v>
      </c>
      <c r="G3942" s="72"/>
      <c r="H3942" s="72"/>
      <c r="I3942" s="72"/>
      <c r="J3942" s="6"/>
      <c r="K3942" s="17">
        <v>1</v>
      </c>
      <c r="L3942" s="110">
        <v>140000</v>
      </c>
      <c r="M3942" s="4">
        <v>0</v>
      </c>
      <c r="N3942" s="5"/>
    </row>
    <row r="3943" spans="2:14" ht="18" x14ac:dyDescent="0.4">
      <c r="C3943" s="155"/>
      <c r="D3943" s="159"/>
      <c r="E3943" s="150"/>
      <c r="F3943" s="147"/>
      <c r="G3943" s="72"/>
      <c r="H3943" s="72"/>
      <c r="I3943" s="72"/>
      <c r="J3943" s="6"/>
      <c r="K3943" s="17"/>
      <c r="L3943" s="110"/>
      <c r="M3943" s="4"/>
      <c r="N3943" s="5"/>
    </row>
    <row r="3944" spans="2:14" ht="18" x14ac:dyDescent="0.4">
      <c r="B3944" s="112"/>
      <c r="C3944" s="155" t="s">
        <v>1001</v>
      </c>
      <c r="D3944" s="159" t="s">
        <v>57</v>
      </c>
      <c r="E3944" s="152"/>
      <c r="F3944" s="147"/>
      <c r="G3944" s="72"/>
      <c r="H3944" s="72"/>
      <c r="I3944" s="72"/>
      <c r="J3944" s="6"/>
      <c r="K3944" s="165">
        <v>0.05</v>
      </c>
      <c r="L3944" s="110">
        <v>140000</v>
      </c>
      <c r="M3944" s="4">
        <v>0</v>
      </c>
      <c r="N3944" s="5"/>
    </row>
    <row r="3945" spans="2:14" ht="18" x14ac:dyDescent="0.4">
      <c r="B3945" s="112"/>
      <c r="C3945" s="155"/>
      <c r="D3945" s="159"/>
      <c r="E3945" s="150"/>
      <c r="F3945" s="147"/>
      <c r="G3945" s="72"/>
      <c r="H3945" s="72"/>
      <c r="I3945" s="72"/>
      <c r="J3945" s="6"/>
      <c r="K3945" s="17"/>
      <c r="L3945" s="110"/>
      <c r="M3945" s="4"/>
      <c r="N3945" s="5"/>
    </row>
    <row r="3946" spans="2:14" ht="18" x14ac:dyDescent="0.4">
      <c r="B3946" s="112"/>
      <c r="C3946" s="155" t="s">
        <v>1002</v>
      </c>
      <c r="D3946" s="159" t="s">
        <v>57</v>
      </c>
      <c r="E3946" s="152"/>
      <c r="F3946" s="147"/>
      <c r="G3946" s="72"/>
      <c r="H3946" s="72"/>
      <c r="I3946" s="72"/>
      <c r="J3946" s="6"/>
      <c r="K3946" s="165">
        <v>0.05</v>
      </c>
      <c r="L3946" s="110">
        <v>140000</v>
      </c>
      <c r="M3946" s="4">
        <v>0</v>
      </c>
      <c r="N3946" s="5"/>
    </row>
    <row r="3947" spans="2:14" ht="18" x14ac:dyDescent="0.4">
      <c r="B3947" s="112"/>
      <c r="C3947" s="169"/>
      <c r="D3947" s="162"/>
      <c r="E3947" s="72"/>
      <c r="F3947" s="72"/>
      <c r="G3947" s="72"/>
      <c r="H3947" s="72"/>
      <c r="I3947" s="72"/>
      <c r="J3947" s="6"/>
      <c r="K3947" s="17"/>
      <c r="L3947" s="110"/>
      <c r="M3947" s="4"/>
      <c r="N3947" s="5"/>
    </row>
    <row r="3948" spans="2:14" ht="18" x14ac:dyDescent="0.4">
      <c r="B3948" s="112"/>
      <c r="C3948" s="169"/>
      <c r="D3948" s="162"/>
      <c r="E3948" s="72"/>
      <c r="F3948" s="72"/>
      <c r="G3948" s="72"/>
      <c r="H3948" s="72"/>
      <c r="I3948" s="72"/>
      <c r="J3948" s="6"/>
      <c r="K3948" s="17"/>
      <c r="L3948" s="110"/>
      <c r="M3948" s="4"/>
      <c r="N3948" s="5"/>
    </row>
    <row r="3949" spans="2:14" ht="18" x14ac:dyDescent="0.4">
      <c r="B3949" s="112"/>
      <c r="C3949" s="169"/>
      <c r="D3949" s="162"/>
      <c r="E3949" s="72"/>
      <c r="F3949" s="72"/>
      <c r="G3949" s="72"/>
      <c r="H3949" s="72"/>
      <c r="I3949" s="72"/>
      <c r="J3949" s="6"/>
      <c r="K3949" s="67"/>
      <c r="L3949" s="164"/>
      <c r="M3949" s="66"/>
      <c r="N3949" s="5"/>
    </row>
    <row r="3950" spans="2:14" x14ac:dyDescent="0.35">
      <c r="B3950" s="118"/>
      <c r="C3950" s="99"/>
      <c r="D3950" s="163"/>
      <c r="E3950" s="39"/>
      <c r="F3950" s="39"/>
      <c r="G3950" s="39"/>
      <c r="H3950" s="39"/>
      <c r="I3950" s="39"/>
      <c r="J3950" s="56"/>
      <c r="K3950" s="35"/>
      <c r="L3950" s="53"/>
      <c r="M3950" s="104"/>
      <c r="N3950" s="5"/>
    </row>
    <row r="3951" spans="2:14" x14ac:dyDescent="0.35">
      <c r="B3951" s="118"/>
      <c r="C3951" s="99"/>
      <c r="D3951" s="163"/>
      <c r="E3951" s="39"/>
      <c r="F3951" s="39"/>
      <c r="G3951" s="39"/>
      <c r="H3951" s="39"/>
      <c r="I3951" s="39"/>
      <c r="J3951" s="56"/>
      <c r="K3951" s="35"/>
      <c r="L3951" s="53"/>
      <c r="M3951" s="104"/>
      <c r="N3951" s="5"/>
    </row>
    <row r="3952" spans="2:14" x14ac:dyDescent="0.35">
      <c r="B3952" s="118"/>
      <c r="C3952" s="99"/>
      <c r="D3952" s="163"/>
      <c r="E3952" s="39"/>
      <c r="F3952" s="39"/>
      <c r="G3952" s="39"/>
      <c r="H3952" s="39"/>
      <c r="I3952" s="39"/>
      <c r="J3952" s="56"/>
      <c r="K3952" s="35"/>
      <c r="L3952" s="53"/>
      <c r="M3952" s="104"/>
      <c r="N3952" s="5"/>
    </row>
    <row r="3953" spans="2:14" x14ac:dyDescent="0.35">
      <c r="B3953" s="118"/>
      <c r="C3953" s="99"/>
      <c r="D3953" s="163"/>
      <c r="E3953" s="39"/>
      <c r="F3953" s="39"/>
      <c r="G3953" s="39"/>
      <c r="H3953" s="39"/>
      <c r="I3953" s="39"/>
      <c r="J3953" s="56"/>
      <c r="K3953" s="35"/>
      <c r="L3953" s="53"/>
      <c r="M3953" s="104"/>
      <c r="N3953" s="5"/>
    </row>
    <row r="3954" spans="2:14" x14ac:dyDescent="0.35">
      <c r="B3954" s="118"/>
      <c r="C3954" s="99"/>
      <c r="D3954" s="163"/>
      <c r="E3954" s="39"/>
      <c r="F3954" s="39"/>
      <c r="G3954" s="39"/>
      <c r="H3954" s="39"/>
      <c r="I3954" s="39"/>
      <c r="J3954" s="56"/>
      <c r="K3954" s="35"/>
      <c r="L3954" s="53"/>
      <c r="M3954" s="104"/>
      <c r="N3954" s="48"/>
    </row>
    <row r="3955" spans="2:14" x14ac:dyDescent="0.35">
      <c r="B3955" s="118"/>
      <c r="C3955" s="99"/>
      <c r="D3955" s="163"/>
      <c r="E3955" s="39"/>
      <c r="F3955" s="39"/>
      <c r="G3955" s="39"/>
      <c r="H3955" s="39"/>
      <c r="I3955" s="39"/>
      <c r="J3955" s="56"/>
      <c r="K3955" s="35"/>
      <c r="L3955" s="53"/>
      <c r="M3955" s="104"/>
      <c r="N3955" s="48"/>
    </row>
    <row r="3956" spans="2:14" x14ac:dyDescent="0.35">
      <c r="B3956" s="118"/>
      <c r="C3956" s="99"/>
      <c r="D3956" s="32"/>
      <c r="E3956" s="39"/>
      <c r="F3956" s="39"/>
      <c r="G3956" s="39"/>
      <c r="H3956" s="39"/>
      <c r="I3956" s="39"/>
      <c r="J3956" s="56"/>
      <c r="K3956" s="35"/>
      <c r="L3956" s="53"/>
      <c r="M3956" s="104"/>
      <c r="N3956" s="48"/>
    </row>
    <row r="3957" spans="2:14" x14ac:dyDescent="0.35">
      <c r="B3957" s="118"/>
      <c r="C3957" s="99"/>
      <c r="D3957" s="32"/>
      <c r="E3957" s="39"/>
      <c r="F3957" s="39"/>
      <c r="G3957" s="39"/>
      <c r="H3957" s="39"/>
      <c r="I3957" s="39"/>
      <c r="J3957" s="56"/>
      <c r="K3957" s="35"/>
      <c r="L3957" s="53"/>
      <c r="M3957" s="104"/>
      <c r="N3957" s="48"/>
    </row>
    <row r="3958" spans="2:14" x14ac:dyDescent="0.35">
      <c r="B3958" s="118"/>
      <c r="C3958" s="99"/>
      <c r="D3958" s="32"/>
      <c r="E3958" s="39"/>
      <c r="F3958" s="39"/>
      <c r="G3958" s="39"/>
      <c r="H3958" s="39"/>
      <c r="I3958" s="39"/>
      <c r="J3958" s="56"/>
      <c r="K3958" s="35"/>
      <c r="L3958" s="53"/>
      <c r="M3958" s="104"/>
      <c r="N3958" s="48"/>
    </row>
    <row r="3959" spans="2:14" x14ac:dyDescent="0.35">
      <c r="B3959" s="118"/>
      <c r="C3959" s="99"/>
      <c r="D3959" s="32"/>
      <c r="E3959" s="39"/>
      <c r="F3959" s="39"/>
      <c r="G3959" s="39"/>
      <c r="H3959" s="39"/>
      <c r="I3959" s="39"/>
      <c r="J3959" s="56"/>
      <c r="K3959" s="35"/>
      <c r="L3959" s="53"/>
      <c r="M3959" s="104"/>
      <c r="N3959" s="48"/>
    </row>
    <row r="3960" spans="2:14" x14ac:dyDescent="0.35">
      <c r="B3960" s="118"/>
      <c r="C3960" s="99"/>
      <c r="D3960" s="32"/>
      <c r="E3960" s="39"/>
      <c r="F3960" s="39"/>
      <c r="G3960" s="39"/>
      <c r="H3960" s="39"/>
      <c r="I3960" s="39"/>
      <c r="J3960" s="56"/>
      <c r="K3960" s="35"/>
      <c r="L3960" s="53"/>
      <c r="M3960" s="104"/>
      <c r="N3960" s="48"/>
    </row>
    <row r="3961" spans="2:14" x14ac:dyDescent="0.35">
      <c r="B3961" s="118"/>
      <c r="C3961" s="99"/>
      <c r="D3961" s="32"/>
      <c r="E3961" s="39"/>
      <c r="F3961" s="39"/>
      <c r="G3961" s="39"/>
      <c r="H3961" s="39"/>
      <c r="I3961" s="39"/>
      <c r="J3961" s="56"/>
      <c r="K3961" s="35"/>
      <c r="L3961" s="53"/>
      <c r="M3961" s="104"/>
      <c r="N3961" s="48"/>
    </row>
    <row r="3962" spans="2:14" x14ac:dyDescent="0.35">
      <c r="B3962" s="118"/>
      <c r="C3962" s="99"/>
      <c r="D3962" s="32"/>
      <c r="E3962" s="39"/>
      <c r="F3962" s="39"/>
      <c r="G3962" s="39"/>
      <c r="H3962" s="39"/>
      <c r="I3962" s="39"/>
      <c r="J3962" s="56"/>
      <c r="K3962" s="35"/>
      <c r="L3962" s="53"/>
      <c r="M3962" s="104"/>
      <c r="N3962" s="48"/>
    </row>
    <row r="3963" spans="2:14" x14ac:dyDescent="0.35">
      <c r="B3963" s="118"/>
      <c r="C3963" s="99"/>
      <c r="D3963" s="32"/>
      <c r="E3963" s="39"/>
      <c r="F3963" s="39"/>
      <c r="G3963" s="39"/>
      <c r="H3963" s="39"/>
      <c r="I3963" s="39"/>
      <c r="J3963" s="56"/>
      <c r="K3963" s="35"/>
      <c r="L3963" s="53"/>
      <c r="M3963" s="104"/>
      <c r="N3963" s="48"/>
    </row>
    <row r="3964" spans="2:14" x14ac:dyDescent="0.35">
      <c r="B3964" s="118"/>
      <c r="C3964" s="99"/>
      <c r="D3964" s="32"/>
      <c r="E3964" s="39"/>
      <c r="F3964" s="39"/>
      <c r="G3964" s="39"/>
      <c r="H3964" s="39"/>
      <c r="I3964" s="39"/>
      <c r="J3964" s="56"/>
      <c r="K3964" s="35"/>
      <c r="L3964" s="53"/>
      <c r="M3964" s="104"/>
      <c r="N3964" s="48"/>
    </row>
    <row r="3965" spans="2:14" x14ac:dyDescent="0.35">
      <c r="B3965" s="118"/>
      <c r="C3965" s="99"/>
      <c r="D3965" s="32"/>
      <c r="E3965" s="39"/>
      <c r="F3965" s="39"/>
      <c r="G3965" s="39"/>
      <c r="H3965" s="39"/>
      <c r="I3965" s="39"/>
      <c r="J3965" s="56"/>
      <c r="K3965" s="35"/>
      <c r="L3965" s="53"/>
      <c r="M3965" s="104"/>
      <c r="N3965" s="48"/>
    </row>
    <row r="3966" spans="2:14" x14ac:dyDescent="0.35">
      <c r="B3966" s="118"/>
      <c r="C3966" s="99"/>
      <c r="D3966" s="32"/>
      <c r="E3966" s="39"/>
      <c r="F3966" s="39"/>
      <c r="G3966" s="39"/>
      <c r="H3966" s="39"/>
      <c r="I3966" s="39"/>
      <c r="J3966" s="56"/>
      <c r="K3966" s="35"/>
      <c r="L3966" s="53"/>
      <c r="M3966" s="104"/>
      <c r="N3966" s="48"/>
    </row>
    <row r="3967" spans="2:14" x14ac:dyDescent="0.35">
      <c r="B3967" s="118"/>
      <c r="C3967" s="99"/>
      <c r="D3967" s="32"/>
      <c r="E3967" s="39"/>
      <c r="F3967" s="39"/>
      <c r="G3967" s="39"/>
      <c r="H3967" s="39"/>
      <c r="I3967" s="39"/>
      <c r="J3967" s="56"/>
      <c r="K3967" s="35"/>
      <c r="L3967" s="53"/>
      <c r="M3967" s="104"/>
      <c r="N3967" s="48"/>
    </row>
    <row r="3968" spans="2:14" x14ac:dyDescent="0.35">
      <c r="B3968" s="118"/>
      <c r="C3968" s="99"/>
      <c r="D3968" s="32"/>
      <c r="E3968" s="39"/>
      <c r="F3968" s="39"/>
      <c r="G3968" s="39"/>
      <c r="H3968" s="39"/>
      <c r="I3968" s="39"/>
      <c r="J3968" s="56"/>
      <c r="K3968" s="35"/>
      <c r="L3968" s="53"/>
      <c r="M3968" s="104"/>
      <c r="N3968" s="48"/>
    </row>
    <row r="3969" spans="2:14" x14ac:dyDescent="0.35">
      <c r="B3969" s="118"/>
      <c r="C3969" s="99"/>
      <c r="D3969" s="32"/>
      <c r="E3969" s="39"/>
      <c r="F3969" s="39"/>
      <c r="G3969" s="39"/>
      <c r="H3969" s="39"/>
      <c r="I3969" s="39"/>
      <c r="J3969" s="56"/>
      <c r="K3969" s="35"/>
      <c r="L3969" s="53"/>
      <c r="M3969" s="104"/>
      <c r="N3969" s="48"/>
    </row>
    <row r="3970" spans="2:14" x14ac:dyDescent="0.35">
      <c r="B3970" s="118"/>
      <c r="C3970" s="99"/>
      <c r="D3970" s="32"/>
      <c r="E3970" s="39"/>
      <c r="F3970" s="39"/>
      <c r="G3970" s="39"/>
      <c r="H3970" s="39"/>
      <c r="I3970" s="39"/>
      <c r="J3970" s="56"/>
      <c r="K3970" s="35"/>
      <c r="L3970" s="53"/>
      <c r="M3970" s="104"/>
      <c r="N3970" s="48"/>
    </row>
    <row r="3971" spans="2:14" x14ac:dyDescent="0.35">
      <c r="B3971" s="118"/>
      <c r="C3971" s="99"/>
      <c r="D3971" s="32"/>
      <c r="E3971" s="39"/>
      <c r="F3971" s="39"/>
      <c r="G3971" s="39"/>
      <c r="H3971" s="39"/>
      <c r="I3971" s="39"/>
      <c r="J3971" s="56"/>
      <c r="K3971" s="35"/>
      <c r="L3971" s="53"/>
      <c r="M3971" s="104"/>
      <c r="N3971" s="48"/>
    </row>
    <row r="3972" spans="2:14" x14ac:dyDescent="0.35">
      <c r="B3972" s="118"/>
      <c r="C3972" s="99"/>
      <c r="D3972" s="32"/>
      <c r="E3972" s="39"/>
      <c r="F3972" s="39"/>
      <c r="G3972" s="39"/>
      <c r="H3972" s="39"/>
      <c r="I3972" s="39"/>
      <c r="J3972" s="56"/>
      <c r="K3972" s="35"/>
      <c r="L3972" s="53"/>
      <c r="M3972" s="104"/>
      <c r="N3972" s="48"/>
    </row>
    <row r="3973" spans="2:14" x14ac:dyDescent="0.35">
      <c r="B3973" s="118"/>
      <c r="C3973" s="99"/>
      <c r="D3973" s="32"/>
      <c r="E3973" s="39"/>
      <c r="F3973" s="39"/>
      <c r="G3973" s="39"/>
      <c r="H3973" s="39"/>
      <c r="I3973" s="39"/>
      <c r="J3973" s="56"/>
      <c r="K3973" s="35"/>
      <c r="L3973" s="53"/>
      <c r="M3973" s="104"/>
      <c r="N3973" s="48"/>
    </row>
    <row r="3974" spans="2:14" x14ac:dyDescent="0.35">
      <c r="B3974" s="118"/>
      <c r="C3974" s="99"/>
      <c r="D3974" s="32"/>
      <c r="E3974" s="39"/>
      <c r="F3974" s="39"/>
      <c r="G3974" s="39"/>
      <c r="H3974" s="39"/>
      <c r="I3974" s="39"/>
      <c r="J3974" s="56"/>
      <c r="K3974" s="35"/>
      <c r="L3974" s="53"/>
      <c r="M3974" s="104"/>
      <c r="N3974" s="48"/>
    </row>
    <row r="3975" spans="2:14" x14ac:dyDescent="0.35">
      <c r="B3975" s="118"/>
      <c r="C3975" s="99"/>
      <c r="D3975" s="32"/>
      <c r="E3975" s="39"/>
      <c r="F3975" s="39"/>
      <c r="G3975" s="39"/>
      <c r="H3975" s="39"/>
      <c r="I3975" s="39"/>
      <c r="J3975" s="56"/>
      <c r="K3975" s="35"/>
      <c r="L3975" s="53"/>
      <c r="M3975" s="104"/>
      <c r="N3975" s="48"/>
    </row>
    <row r="3976" spans="2:14" x14ac:dyDescent="0.35">
      <c r="B3976" s="118"/>
      <c r="C3976" s="99"/>
      <c r="D3976" s="32"/>
      <c r="E3976" s="39"/>
      <c r="F3976" s="39"/>
      <c r="G3976" s="39"/>
      <c r="H3976" s="39"/>
      <c r="I3976" s="39"/>
      <c r="J3976" s="56"/>
      <c r="K3976" s="35"/>
      <c r="L3976" s="53"/>
      <c r="M3976" s="104"/>
      <c r="N3976" s="48"/>
    </row>
    <row r="3977" spans="2:14" x14ac:dyDescent="0.35">
      <c r="B3977" s="118"/>
      <c r="C3977" s="99"/>
      <c r="D3977" s="32"/>
      <c r="E3977" s="39"/>
      <c r="F3977" s="39"/>
      <c r="G3977" s="39"/>
      <c r="H3977" s="39"/>
      <c r="I3977" s="39"/>
      <c r="J3977" s="56"/>
      <c r="K3977" s="35"/>
      <c r="L3977" s="53"/>
      <c r="M3977" s="104"/>
      <c r="N3977" s="48"/>
    </row>
    <row r="3978" spans="2:14" x14ac:dyDescent="0.35">
      <c r="B3978" s="118"/>
      <c r="C3978" s="99"/>
      <c r="D3978" s="32"/>
      <c r="E3978" s="39"/>
      <c r="F3978" s="39"/>
      <c r="G3978" s="39"/>
      <c r="H3978" s="39"/>
      <c r="I3978" s="39"/>
      <c r="J3978" s="56"/>
      <c r="K3978" s="35"/>
      <c r="L3978" s="53"/>
      <c r="M3978" s="104"/>
      <c r="N3978" s="48"/>
    </row>
    <row r="3979" spans="2:14" x14ac:dyDescent="0.35">
      <c r="B3979" s="118"/>
      <c r="C3979" s="99"/>
      <c r="D3979" s="32"/>
      <c r="E3979" s="39"/>
      <c r="F3979" s="39"/>
      <c r="G3979" s="39"/>
      <c r="H3979" s="39"/>
      <c r="I3979" s="39"/>
      <c r="J3979" s="56"/>
      <c r="K3979" s="35"/>
      <c r="L3979" s="53"/>
      <c r="M3979" s="104"/>
      <c r="N3979" s="48"/>
    </row>
    <row r="3980" spans="2:14" ht="18.5" thickBot="1" x14ac:dyDescent="0.45">
      <c r="B3980" s="118"/>
      <c r="C3980" s="106" t="s">
        <v>687</v>
      </c>
      <c r="D3980" s="32"/>
      <c r="E3980" s="39"/>
      <c r="F3980" s="39"/>
      <c r="G3980" s="39"/>
      <c r="H3980" s="39"/>
      <c r="I3980" s="39"/>
      <c r="J3980" s="56"/>
      <c r="K3980" s="35"/>
      <c r="L3980" s="59" t="s">
        <v>34</v>
      </c>
      <c r="M3980" s="107">
        <f>SUM(M3925:M3948)</f>
        <v>0</v>
      </c>
      <c r="N3980" s="48"/>
    </row>
    <row r="3981" spans="2:14" ht="18.5" thickTop="1" x14ac:dyDescent="0.4">
      <c r="B3981" s="118"/>
      <c r="C3981" s="50" t="s">
        <v>1090</v>
      </c>
      <c r="D3981" s="32"/>
      <c r="E3981" s="39"/>
      <c r="F3981" s="39"/>
      <c r="G3981" s="39"/>
      <c r="H3981" s="39"/>
      <c r="I3981" s="39"/>
      <c r="J3981" s="56"/>
      <c r="K3981" s="35"/>
      <c r="L3981" s="59"/>
      <c r="M3981" s="140"/>
      <c r="N3981" s="48"/>
    </row>
    <row r="3982" spans="2:14" ht="18" x14ac:dyDescent="0.4">
      <c r="B3982" s="118"/>
      <c r="C3982" s="50" t="s">
        <v>1130</v>
      </c>
      <c r="D3982" s="32"/>
      <c r="E3982" s="39"/>
      <c r="F3982" s="39"/>
      <c r="G3982" s="39"/>
      <c r="H3982" s="39"/>
      <c r="I3982" s="39"/>
      <c r="J3982" s="56"/>
      <c r="K3982" s="35"/>
      <c r="L3982" s="59"/>
      <c r="M3982" s="140"/>
      <c r="N3982" s="48"/>
    </row>
    <row r="3983" spans="2:14" ht="18" x14ac:dyDescent="0.4">
      <c r="B3983" s="118"/>
      <c r="C3983" s="50" t="s">
        <v>1135</v>
      </c>
      <c r="D3983" s="32"/>
      <c r="E3983" s="39"/>
      <c r="F3983" s="39"/>
      <c r="G3983" s="39"/>
      <c r="H3983" s="39"/>
      <c r="I3983" s="39"/>
      <c r="J3983" s="56"/>
      <c r="K3983" s="35"/>
      <c r="L3983" s="59"/>
      <c r="M3983" s="140"/>
      <c r="N3983" s="48"/>
    </row>
    <row r="3984" spans="2:14" x14ac:dyDescent="0.35">
      <c r="B3984" s="118"/>
      <c r="C3984" s="50" t="s">
        <v>1103</v>
      </c>
      <c r="D3984" s="32"/>
      <c r="E3984" s="39"/>
      <c r="F3984" s="39"/>
      <c r="G3984" s="39"/>
      <c r="H3984" s="39"/>
      <c r="I3984" s="39"/>
      <c r="J3984" s="56"/>
      <c r="K3984" s="35"/>
      <c r="L3984" s="53"/>
      <c r="M3984" s="104"/>
      <c r="N3984" s="48"/>
    </row>
    <row r="3985" spans="2:18" ht="18" x14ac:dyDescent="0.4">
      <c r="B3985" s="112"/>
      <c r="C3985" s="61" t="s">
        <v>1105</v>
      </c>
      <c r="D3985" s="113"/>
      <c r="E3985" s="72"/>
      <c r="F3985" s="72"/>
      <c r="G3985" s="72"/>
      <c r="H3985" s="72"/>
      <c r="I3985" s="72"/>
      <c r="J3985" s="6"/>
      <c r="K3985" s="6"/>
      <c r="L3985" s="72"/>
      <c r="M3985" s="72"/>
      <c r="N3985" s="5"/>
    </row>
    <row r="3986" spans="2:18" ht="18" x14ac:dyDescent="0.4">
      <c r="B3986" s="173"/>
      <c r="C3986" s="174"/>
      <c r="D3986" s="16"/>
      <c r="E3986" s="110"/>
      <c r="J3986" s="20"/>
      <c r="K3986" s="6" t="s">
        <v>0</v>
      </c>
      <c r="N3986" s="48"/>
    </row>
    <row r="3987" spans="2:18" ht="20" customHeight="1" x14ac:dyDescent="0.4">
      <c r="C3987" s="50"/>
      <c r="E3987" s="7"/>
      <c r="F3987" s="7"/>
      <c r="G3987" s="7"/>
      <c r="H3987" s="7"/>
      <c r="I3987" s="7"/>
      <c r="K3987" s="6" t="s">
        <v>1157</v>
      </c>
      <c r="N3987" s="175"/>
    </row>
    <row r="3988" spans="2:18" ht="18" x14ac:dyDescent="0.4">
      <c r="C3988" s="50"/>
      <c r="E3988" s="7"/>
      <c r="F3988" s="7"/>
      <c r="G3988" s="7"/>
      <c r="H3988" s="7"/>
      <c r="I3988" s="7"/>
      <c r="K3988" s="6" t="s">
        <v>1102</v>
      </c>
      <c r="N3988" s="48"/>
    </row>
    <row r="3989" spans="2:18" x14ac:dyDescent="0.35">
      <c r="C3989" s="50"/>
      <c r="E3989" s="7"/>
      <c r="F3989" s="7"/>
      <c r="G3989" s="7"/>
      <c r="H3989" s="7"/>
      <c r="I3989" s="7"/>
      <c r="K3989" s="50"/>
      <c r="L3989" s="53"/>
      <c r="M3989" s="57"/>
      <c r="N3989" s="5"/>
    </row>
    <row r="3990" spans="2:18" ht="18" x14ac:dyDescent="0.4">
      <c r="B3990" s="112"/>
      <c r="C3990" s="50"/>
      <c r="D3990" s="113"/>
      <c r="E3990" s="72"/>
      <c r="F3990" s="72"/>
      <c r="G3990" s="72"/>
      <c r="H3990" s="72"/>
      <c r="I3990" s="72"/>
      <c r="J3990" s="6"/>
      <c r="K3990" s="6"/>
      <c r="L3990" s="72"/>
      <c r="M3990" s="72"/>
      <c r="N3990" s="5"/>
    </row>
    <row r="3991" spans="2:18" ht="18" x14ac:dyDescent="0.4">
      <c r="B3991" s="112"/>
      <c r="C3991" s="61"/>
      <c r="D3991" s="113"/>
      <c r="E3991" s="72"/>
      <c r="F3991" s="72"/>
      <c r="G3991" s="72"/>
      <c r="H3991" s="72"/>
      <c r="I3991" s="72"/>
      <c r="J3991" s="6"/>
      <c r="K3991" s="6"/>
      <c r="L3991" s="72"/>
      <c r="M3991" s="72"/>
      <c r="N3991" s="5"/>
    </row>
    <row r="3992" spans="2:18" ht="18" x14ac:dyDescent="0.4">
      <c r="B3992" s="115"/>
      <c r="C3992" s="116" t="s">
        <v>981</v>
      </c>
      <c r="D3992" s="50"/>
      <c r="E3992" s="53"/>
      <c r="F3992" s="53" t="s">
        <v>34</v>
      </c>
      <c r="G3992" s="50"/>
      <c r="H3992" s="50"/>
      <c r="I3992" s="50"/>
      <c r="J3992" s="103"/>
      <c r="K3992" s="50"/>
      <c r="L3992" s="53"/>
      <c r="M3992" s="117" t="s">
        <v>7</v>
      </c>
      <c r="N3992" s="5"/>
    </row>
    <row r="3993" spans="2:18" x14ac:dyDescent="0.35">
      <c r="B3993" s="130"/>
      <c r="C3993" s="99"/>
      <c r="D3993" s="100"/>
      <c r="E3993" s="101"/>
      <c r="F3993" s="102"/>
      <c r="G3993" s="50"/>
      <c r="H3993" s="50"/>
      <c r="I3993" s="50"/>
      <c r="J3993" s="103"/>
      <c r="K3993" s="50"/>
      <c r="L3993" s="53"/>
      <c r="M3993" s="104"/>
      <c r="N3993" s="5"/>
    </row>
    <row r="3994" spans="2:18" x14ac:dyDescent="0.35">
      <c r="B3994" s="130">
        <v>1</v>
      </c>
      <c r="C3994" s="99" t="s">
        <v>38</v>
      </c>
      <c r="D3994" s="100" t="s">
        <v>686</v>
      </c>
      <c r="E3994" s="101"/>
      <c r="F3994" s="102" t="s">
        <v>34</v>
      </c>
      <c r="G3994" s="50"/>
      <c r="H3994" s="50"/>
      <c r="I3994" s="50"/>
      <c r="J3994" s="103"/>
      <c r="K3994" s="131"/>
      <c r="L3994" s="53" t="s">
        <v>34</v>
      </c>
      <c r="M3994" s="104">
        <v>0</v>
      </c>
      <c r="N3994" s="5"/>
    </row>
    <row r="3995" spans="2:18" x14ac:dyDescent="0.35">
      <c r="B3995" s="130"/>
      <c r="C3995" s="99"/>
      <c r="D3995" s="100"/>
      <c r="E3995" s="101"/>
      <c r="F3995" s="102"/>
      <c r="G3995" s="50"/>
      <c r="H3995" s="50"/>
      <c r="I3995" s="50"/>
      <c r="J3995" s="103"/>
      <c r="K3995" s="50"/>
      <c r="L3995" s="53"/>
      <c r="M3995" s="104"/>
      <c r="N3995" s="5"/>
    </row>
    <row r="3996" spans="2:18" x14ac:dyDescent="0.35">
      <c r="B3996" s="130">
        <v>2</v>
      </c>
      <c r="C3996" s="99" t="s">
        <v>982</v>
      </c>
      <c r="D3996" s="100" t="s">
        <v>686</v>
      </c>
      <c r="E3996" s="50"/>
      <c r="F3996" s="50"/>
      <c r="G3996" s="50"/>
      <c r="H3996" s="50"/>
      <c r="I3996" s="50"/>
      <c r="J3996" s="103"/>
      <c r="K3996" s="50"/>
      <c r="L3996" s="53" t="s">
        <v>34</v>
      </c>
      <c r="M3996" s="104">
        <f>+M3515</f>
        <v>0</v>
      </c>
      <c r="N3996" s="48"/>
    </row>
    <row r="3997" spans="2:18" x14ac:dyDescent="0.35">
      <c r="B3997" s="130"/>
      <c r="C3997" s="99"/>
      <c r="D3997" s="100"/>
      <c r="E3997" s="50"/>
      <c r="F3997" s="50"/>
      <c r="G3997" s="50"/>
      <c r="H3997" s="50"/>
      <c r="I3997" s="50"/>
      <c r="J3997" s="103"/>
      <c r="K3997" s="50"/>
      <c r="L3997" s="53"/>
      <c r="M3997" s="104"/>
      <c r="N3997" s="48"/>
      <c r="R3997" s="135"/>
    </row>
    <row r="3998" spans="2:18" x14ac:dyDescent="0.35">
      <c r="B3998" s="130">
        <v>3</v>
      </c>
      <c r="C3998" s="99" t="s">
        <v>983</v>
      </c>
      <c r="D3998" s="100" t="s">
        <v>686</v>
      </c>
      <c r="E3998" s="39"/>
      <c r="F3998" s="39"/>
      <c r="G3998" s="39"/>
      <c r="H3998" s="39"/>
      <c r="I3998" s="39"/>
      <c r="J3998" s="56"/>
      <c r="K3998" s="50"/>
      <c r="L3998" s="53" t="s">
        <v>34</v>
      </c>
      <c r="M3998" s="104">
        <f>+M3901</f>
        <v>0</v>
      </c>
      <c r="N3998" s="48"/>
    </row>
    <row r="3999" spans="2:18" x14ac:dyDescent="0.35">
      <c r="B3999" s="130"/>
      <c r="C3999" s="99"/>
      <c r="D3999" s="100"/>
      <c r="E3999" s="39"/>
      <c r="F3999" s="39"/>
      <c r="G3999" s="39"/>
      <c r="H3999" s="39"/>
      <c r="I3999" s="39"/>
      <c r="J3999" s="56"/>
      <c r="K3999" s="50"/>
      <c r="L3999" s="53"/>
      <c r="M3999" s="104"/>
      <c r="N3999" s="48"/>
    </row>
    <row r="4000" spans="2:18" x14ac:dyDescent="0.35">
      <c r="B4000" s="130">
        <v>4</v>
      </c>
      <c r="C4000" s="146" t="s">
        <v>993</v>
      </c>
      <c r="D4000" s="100" t="s">
        <v>686</v>
      </c>
      <c r="E4000" s="39"/>
      <c r="F4000" s="39"/>
      <c r="G4000" s="39"/>
      <c r="H4000" s="39"/>
      <c r="I4000" s="39"/>
      <c r="J4000" s="56"/>
      <c r="K4000" s="50"/>
      <c r="L4000" s="53" t="s">
        <v>34</v>
      </c>
      <c r="M4000" s="104">
        <f>SUM(M3980)</f>
        <v>0</v>
      </c>
      <c r="N4000" s="48"/>
    </row>
    <row r="4001" spans="2:14" x14ac:dyDescent="0.35">
      <c r="B4001" s="130"/>
      <c r="C4001" s="99"/>
      <c r="D4001" s="100"/>
      <c r="E4001" s="39"/>
      <c r="F4001" s="39"/>
      <c r="G4001" s="39"/>
      <c r="H4001" s="39"/>
      <c r="I4001" s="39"/>
      <c r="J4001" s="56"/>
      <c r="K4001" s="50"/>
      <c r="L4001" s="53"/>
      <c r="M4001" s="104"/>
      <c r="N4001" s="48"/>
    </row>
    <row r="4002" spans="2:14" x14ac:dyDescent="0.35">
      <c r="B4002" s="130"/>
      <c r="C4002" s="146"/>
      <c r="D4002" s="100"/>
      <c r="E4002" s="39"/>
      <c r="F4002" s="39"/>
      <c r="G4002" s="39"/>
      <c r="H4002" s="39"/>
      <c r="I4002" s="39"/>
      <c r="J4002" s="56"/>
      <c r="K4002" s="50"/>
      <c r="L4002" s="53"/>
      <c r="M4002" s="104"/>
      <c r="N4002" s="48"/>
    </row>
    <row r="4003" spans="2:14" ht="18" x14ac:dyDescent="0.4">
      <c r="B4003" s="115"/>
      <c r="C4003" s="137" t="s">
        <v>984</v>
      </c>
      <c r="D4003" s="138"/>
      <c r="E4003" s="40"/>
      <c r="F4003" s="40"/>
      <c r="G4003" s="40"/>
      <c r="H4003" s="40"/>
      <c r="I4003" s="40"/>
      <c r="J4003" s="139"/>
      <c r="K4003" s="58"/>
      <c r="L4003" s="59"/>
      <c r="M4003" s="140">
        <f>SUM(M3993:M4002)</f>
        <v>0</v>
      </c>
      <c r="N4003" s="48"/>
    </row>
    <row r="4004" spans="2:14" x14ac:dyDescent="0.35">
      <c r="B4004" s="118"/>
      <c r="C4004" s="142"/>
      <c r="D4004" s="100"/>
      <c r="E4004" s="39"/>
      <c r="F4004" s="39"/>
      <c r="G4004" s="39"/>
      <c r="H4004" s="39"/>
      <c r="I4004" s="39"/>
      <c r="J4004" s="56"/>
      <c r="K4004" s="50"/>
      <c r="L4004" s="53"/>
      <c r="M4004" s="104"/>
      <c r="N4004" s="48"/>
    </row>
    <row r="4005" spans="2:14" x14ac:dyDescent="0.35">
      <c r="B4005" s="118"/>
      <c r="C4005" s="143" t="s">
        <v>1158</v>
      </c>
      <c r="D4005" s="100"/>
      <c r="E4005" s="39"/>
      <c r="F4005" s="39"/>
      <c r="G4005" s="39"/>
      <c r="H4005" s="39"/>
      <c r="I4005" s="39"/>
      <c r="J4005" s="56"/>
      <c r="K4005" s="50"/>
      <c r="L4005" s="53"/>
      <c r="M4005" s="104">
        <f>SUM(M4003*10%)</f>
        <v>0</v>
      </c>
      <c r="N4005" s="48"/>
    </row>
    <row r="4006" spans="2:14" x14ac:dyDescent="0.35">
      <c r="B4006" s="118"/>
      <c r="C4006" s="142"/>
      <c r="D4006" s="100"/>
      <c r="E4006" s="39"/>
      <c r="F4006" s="39"/>
      <c r="G4006" s="39"/>
      <c r="H4006" s="39"/>
      <c r="I4006" s="39"/>
      <c r="J4006" s="56"/>
      <c r="K4006" s="50"/>
      <c r="L4006" s="53"/>
      <c r="M4006" s="136"/>
      <c r="N4006" s="48"/>
    </row>
    <row r="4007" spans="2:14" s="6" customFormat="1" ht="18" x14ac:dyDescent="0.4">
      <c r="B4007" s="118"/>
      <c r="C4007" s="5"/>
      <c r="D4007" s="100"/>
      <c r="E4007" s="39"/>
      <c r="F4007" s="39"/>
      <c r="G4007" s="39"/>
      <c r="H4007" s="39"/>
      <c r="I4007" s="39"/>
      <c r="J4007" s="56"/>
      <c r="K4007" s="50"/>
      <c r="L4007" s="53"/>
      <c r="M4007" s="104"/>
      <c r="N4007" s="141"/>
    </row>
    <row r="4008" spans="2:14" ht="18" x14ac:dyDescent="0.4">
      <c r="B4008" s="144"/>
      <c r="C4008" s="145" t="s">
        <v>985</v>
      </c>
      <c r="D4008" s="138"/>
      <c r="E4008" s="40"/>
      <c r="F4008" s="40"/>
      <c r="G4008" s="40"/>
      <c r="H4008" s="40"/>
      <c r="I4008" s="40"/>
      <c r="J4008" s="139"/>
      <c r="K4008" s="58"/>
      <c r="L4008" s="59"/>
      <c r="M4008" s="140">
        <f>+M4005+M4003</f>
        <v>0</v>
      </c>
      <c r="N4008" s="48"/>
    </row>
    <row r="4009" spans="2:14" x14ac:dyDescent="0.35">
      <c r="B4009" s="118"/>
      <c r="C4009" s="5"/>
      <c r="D4009" s="100"/>
      <c r="E4009" s="39"/>
      <c r="F4009" s="39"/>
      <c r="G4009" s="39"/>
      <c r="H4009" s="39"/>
      <c r="I4009" s="39"/>
      <c r="J4009" s="56"/>
      <c r="K4009" s="50"/>
      <c r="L4009" s="53"/>
      <c r="M4009" s="104"/>
      <c r="N4009" s="48"/>
    </row>
    <row r="4010" spans="2:14" x14ac:dyDescent="0.35">
      <c r="B4010" s="118"/>
      <c r="C4010" s="143" t="s">
        <v>986</v>
      </c>
      <c r="D4010" s="100"/>
      <c r="E4010" s="39"/>
      <c r="F4010" s="39"/>
      <c r="G4010" s="39"/>
      <c r="H4010" s="39"/>
      <c r="I4010" s="39"/>
      <c r="J4010" s="56"/>
      <c r="K4010" s="50"/>
      <c r="L4010" s="53"/>
      <c r="M4010" s="104">
        <f>+M4008*0.15</f>
        <v>0</v>
      </c>
      <c r="N4010" s="48"/>
    </row>
    <row r="4011" spans="2:14" x14ac:dyDescent="0.35">
      <c r="B4011" s="118"/>
      <c r="C4011" s="142"/>
      <c r="D4011" s="100"/>
      <c r="E4011" s="39"/>
      <c r="F4011" s="39"/>
      <c r="G4011" s="39"/>
      <c r="H4011" s="39"/>
      <c r="I4011" s="39"/>
      <c r="J4011" s="56"/>
      <c r="K4011" s="50"/>
      <c r="L4011" s="53"/>
      <c r="M4011" s="136"/>
      <c r="N4011" s="48"/>
    </row>
    <row r="4012" spans="2:14" s="6" customFormat="1" ht="18" x14ac:dyDescent="0.4">
      <c r="B4012" s="118"/>
      <c r="C4012" s="142"/>
      <c r="D4012" s="100"/>
      <c r="E4012" s="39"/>
      <c r="F4012" s="39"/>
      <c r="G4012" s="39"/>
      <c r="H4012" s="39"/>
      <c r="I4012" s="39"/>
      <c r="J4012" s="56"/>
      <c r="K4012" s="50"/>
      <c r="L4012" s="53"/>
      <c r="M4012" s="104"/>
      <c r="N4012" s="141"/>
    </row>
    <row r="4013" spans="2:14" x14ac:dyDescent="0.35">
      <c r="B4013" s="118"/>
      <c r="C4013" s="142"/>
      <c r="D4013" s="100"/>
      <c r="E4013" s="39"/>
      <c r="F4013" s="39"/>
      <c r="G4013" s="39"/>
      <c r="H4013" s="39"/>
      <c r="I4013" s="39"/>
      <c r="J4013" s="56"/>
      <c r="K4013" s="50"/>
      <c r="L4013" s="53"/>
      <c r="M4013" s="104"/>
      <c r="N4013" s="48"/>
    </row>
    <row r="4014" spans="2:14" x14ac:dyDescent="0.35">
      <c r="B4014" s="130"/>
      <c r="C4014" s="99"/>
      <c r="D4014" s="100"/>
      <c r="E4014" s="39"/>
      <c r="F4014" s="39"/>
      <c r="G4014" s="39"/>
      <c r="H4014" s="39"/>
      <c r="I4014" s="39"/>
      <c r="J4014" s="56"/>
      <c r="K4014" s="50"/>
      <c r="L4014" s="53"/>
      <c r="M4014" s="104"/>
      <c r="N4014" s="48"/>
    </row>
    <row r="4015" spans="2:14" x14ac:dyDescent="0.35">
      <c r="B4015" s="130"/>
      <c r="C4015" s="99"/>
      <c r="D4015" s="100"/>
      <c r="E4015" s="39"/>
      <c r="F4015" s="39"/>
      <c r="G4015" s="39"/>
      <c r="H4015" s="39"/>
      <c r="I4015" s="39"/>
      <c r="J4015" s="56"/>
      <c r="K4015" s="50"/>
      <c r="L4015" s="53"/>
      <c r="M4015" s="104"/>
      <c r="N4015" s="48"/>
    </row>
    <row r="4016" spans="2:14" x14ac:dyDescent="0.35">
      <c r="B4016" s="130"/>
      <c r="C4016" s="99"/>
      <c r="D4016" s="100"/>
      <c r="E4016" s="39"/>
      <c r="F4016" s="39"/>
      <c r="G4016" s="39"/>
      <c r="H4016" s="39"/>
      <c r="I4016" s="39"/>
      <c r="J4016" s="56"/>
      <c r="K4016" s="50"/>
      <c r="L4016" s="53"/>
      <c r="M4016" s="104"/>
      <c r="N4016" s="48"/>
    </row>
    <row r="4017" spans="2:14" x14ac:dyDescent="0.35">
      <c r="B4017" s="130"/>
      <c r="C4017" s="99"/>
      <c r="D4017" s="32"/>
      <c r="E4017" s="39"/>
      <c r="F4017" s="39"/>
      <c r="G4017" s="39"/>
      <c r="H4017" s="39"/>
      <c r="I4017" s="39"/>
      <c r="J4017" s="56"/>
      <c r="K4017" s="50"/>
      <c r="L4017" s="53"/>
      <c r="M4017" s="104"/>
      <c r="N4017" s="48"/>
    </row>
    <row r="4018" spans="2:14" x14ac:dyDescent="0.35">
      <c r="B4018" s="130"/>
      <c r="C4018" s="99"/>
      <c r="D4018" s="32"/>
      <c r="E4018" s="39"/>
      <c r="F4018" s="39"/>
      <c r="G4018" s="39"/>
      <c r="H4018" s="39"/>
      <c r="I4018" s="39"/>
      <c r="J4018" s="56"/>
      <c r="K4018" s="50"/>
      <c r="L4018" s="53"/>
      <c r="M4018" s="104"/>
      <c r="N4018" s="48"/>
    </row>
    <row r="4019" spans="2:14" x14ac:dyDescent="0.35">
      <c r="B4019" s="130"/>
      <c r="C4019" s="99"/>
      <c r="D4019" s="32"/>
      <c r="E4019" s="39"/>
      <c r="F4019" s="39"/>
      <c r="G4019" s="39"/>
      <c r="H4019" s="39"/>
      <c r="I4019" s="39"/>
      <c r="J4019" s="56"/>
      <c r="K4019" s="50"/>
      <c r="L4019" s="53"/>
      <c r="M4019" s="104"/>
      <c r="N4019" s="48"/>
    </row>
    <row r="4020" spans="2:14" x14ac:dyDescent="0.35">
      <c r="B4020" s="130"/>
      <c r="C4020" s="99"/>
      <c r="D4020" s="32"/>
      <c r="E4020" s="39"/>
      <c r="F4020" s="39"/>
      <c r="G4020" s="39"/>
      <c r="H4020" s="39"/>
      <c r="I4020" s="39"/>
      <c r="J4020" s="56"/>
      <c r="K4020" s="50"/>
      <c r="L4020" s="53"/>
      <c r="M4020" s="104"/>
      <c r="N4020" s="48"/>
    </row>
    <row r="4021" spans="2:14" x14ac:dyDescent="0.35">
      <c r="B4021" s="130"/>
      <c r="C4021" s="99"/>
      <c r="D4021" s="32"/>
      <c r="E4021" s="39"/>
      <c r="F4021" s="39"/>
      <c r="G4021" s="39"/>
      <c r="H4021" s="39"/>
      <c r="I4021" s="39"/>
      <c r="J4021" s="56"/>
      <c r="K4021" s="50"/>
      <c r="L4021" s="53"/>
      <c r="M4021" s="104"/>
      <c r="N4021" s="48"/>
    </row>
    <row r="4022" spans="2:14" x14ac:dyDescent="0.35">
      <c r="B4022" s="130"/>
      <c r="C4022" s="99"/>
      <c r="D4022" s="32"/>
      <c r="E4022" s="39"/>
      <c r="F4022" s="39"/>
      <c r="G4022" s="39"/>
      <c r="H4022" s="39"/>
      <c r="I4022" s="39"/>
      <c r="J4022" s="56"/>
      <c r="K4022" s="50"/>
      <c r="L4022" s="53"/>
      <c r="M4022" s="104"/>
      <c r="N4022" s="48"/>
    </row>
    <row r="4023" spans="2:14" x14ac:dyDescent="0.35">
      <c r="B4023" s="130"/>
      <c r="C4023" s="99"/>
      <c r="D4023" s="32"/>
      <c r="E4023" s="39"/>
      <c r="F4023" s="39"/>
      <c r="G4023" s="39"/>
      <c r="H4023" s="39"/>
      <c r="I4023" s="39"/>
      <c r="J4023" s="56"/>
      <c r="K4023" s="50"/>
      <c r="L4023" s="53"/>
      <c r="M4023" s="104"/>
      <c r="N4023" s="48"/>
    </row>
    <row r="4024" spans="2:14" x14ac:dyDescent="0.35">
      <c r="B4024" s="130"/>
      <c r="C4024" s="99"/>
      <c r="D4024" s="32"/>
      <c r="E4024" s="39"/>
      <c r="F4024" s="39"/>
      <c r="G4024" s="39"/>
      <c r="H4024" s="39"/>
      <c r="I4024" s="39"/>
      <c r="J4024" s="56"/>
      <c r="K4024" s="50"/>
      <c r="L4024" s="53"/>
      <c r="M4024" s="104"/>
      <c r="N4024" s="48"/>
    </row>
    <row r="4025" spans="2:14" x14ac:dyDescent="0.35">
      <c r="B4025" s="130"/>
      <c r="C4025" s="99"/>
      <c r="D4025" s="32"/>
      <c r="E4025" s="39"/>
      <c r="F4025" s="39"/>
      <c r="G4025" s="39"/>
      <c r="H4025" s="39"/>
      <c r="I4025" s="39"/>
      <c r="J4025" s="56"/>
      <c r="K4025" s="50"/>
      <c r="L4025" s="53"/>
      <c r="M4025" s="104"/>
      <c r="N4025" s="48"/>
    </row>
    <row r="4026" spans="2:14" x14ac:dyDescent="0.35">
      <c r="B4026" s="130"/>
      <c r="C4026" s="99"/>
      <c r="D4026" s="32"/>
      <c r="E4026" s="39"/>
      <c r="F4026" s="39"/>
      <c r="G4026" s="39"/>
      <c r="H4026" s="39"/>
      <c r="I4026" s="39"/>
      <c r="J4026" s="56"/>
      <c r="K4026" s="50"/>
      <c r="L4026" s="53"/>
      <c r="M4026" s="104"/>
      <c r="N4026" s="48"/>
    </row>
    <row r="4027" spans="2:14" x14ac:dyDescent="0.35">
      <c r="B4027" s="130"/>
      <c r="C4027" s="99"/>
      <c r="D4027" s="32"/>
      <c r="E4027" s="39"/>
      <c r="F4027" s="39"/>
      <c r="G4027" s="39"/>
      <c r="H4027" s="39"/>
      <c r="I4027" s="39"/>
      <c r="J4027" s="56"/>
      <c r="K4027" s="50"/>
      <c r="L4027" s="53"/>
      <c r="M4027" s="104"/>
      <c r="N4027" s="48"/>
    </row>
    <row r="4028" spans="2:14" x14ac:dyDescent="0.35">
      <c r="B4028" s="130"/>
      <c r="C4028" s="99"/>
      <c r="D4028" s="32"/>
      <c r="E4028" s="39"/>
      <c r="F4028" s="39"/>
      <c r="G4028" s="39"/>
      <c r="H4028" s="39"/>
      <c r="I4028" s="39"/>
      <c r="J4028" s="56"/>
      <c r="K4028" s="50"/>
      <c r="L4028" s="53"/>
      <c r="M4028" s="104"/>
      <c r="N4028" s="48"/>
    </row>
    <row r="4029" spans="2:14" x14ac:dyDescent="0.35">
      <c r="B4029" s="130"/>
      <c r="C4029" s="99"/>
      <c r="D4029" s="32"/>
      <c r="E4029" s="39"/>
      <c r="F4029" s="39"/>
      <c r="G4029" s="39"/>
      <c r="H4029" s="39"/>
      <c r="I4029" s="39"/>
      <c r="J4029" s="56"/>
      <c r="K4029" s="50"/>
      <c r="L4029" s="53"/>
      <c r="M4029" s="104"/>
      <c r="N4029" s="48"/>
    </row>
    <row r="4030" spans="2:14" x14ac:dyDescent="0.35">
      <c r="B4030" s="130"/>
      <c r="C4030" s="99"/>
      <c r="D4030" s="32"/>
      <c r="E4030" s="39"/>
      <c r="F4030" s="39"/>
      <c r="G4030" s="39"/>
      <c r="H4030" s="39"/>
      <c r="I4030" s="39"/>
      <c r="J4030" s="56"/>
      <c r="K4030" s="50"/>
      <c r="L4030" s="53"/>
      <c r="M4030" s="104"/>
      <c r="N4030" s="48"/>
    </row>
    <row r="4031" spans="2:14" x14ac:dyDescent="0.35">
      <c r="B4031" s="130"/>
      <c r="C4031" s="99"/>
      <c r="D4031" s="32"/>
      <c r="E4031" s="39"/>
      <c r="F4031" s="39"/>
      <c r="G4031" s="39"/>
      <c r="H4031" s="39"/>
      <c r="I4031" s="39"/>
      <c r="J4031" s="56"/>
      <c r="K4031" s="50"/>
      <c r="L4031" s="53"/>
      <c r="M4031" s="104"/>
      <c r="N4031" s="48"/>
    </row>
    <row r="4032" spans="2:14" x14ac:dyDescent="0.35">
      <c r="B4032" s="130"/>
      <c r="C4032" s="99"/>
      <c r="D4032" s="32"/>
      <c r="E4032" s="39"/>
      <c r="F4032" s="39"/>
      <c r="G4032" s="39"/>
      <c r="H4032" s="39"/>
      <c r="I4032" s="39"/>
      <c r="J4032" s="56"/>
      <c r="K4032" s="50"/>
      <c r="L4032" s="53"/>
      <c r="M4032" s="104"/>
      <c r="N4032" s="48"/>
    </row>
    <row r="4033" spans="2:14" x14ac:dyDescent="0.35">
      <c r="B4033" s="130"/>
      <c r="C4033" s="99"/>
      <c r="D4033" s="32"/>
      <c r="E4033" s="39"/>
      <c r="F4033" s="39"/>
      <c r="G4033" s="39"/>
      <c r="H4033" s="39"/>
      <c r="I4033" s="39"/>
      <c r="J4033" s="56"/>
      <c r="K4033" s="50"/>
      <c r="L4033" s="53"/>
      <c r="M4033" s="104"/>
      <c r="N4033" s="48"/>
    </row>
    <row r="4034" spans="2:14" x14ac:dyDescent="0.35">
      <c r="B4034" s="130"/>
      <c r="C4034" s="99"/>
      <c r="D4034" s="32"/>
      <c r="E4034" s="39"/>
      <c r="F4034" s="39"/>
      <c r="G4034" s="39"/>
      <c r="H4034" s="39"/>
      <c r="I4034" s="39"/>
      <c r="J4034" s="56"/>
      <c r="K4034" s="50"/>
      <c r="L4034" s="53"/>
      <c r="M4034" s="104"/>
      <c r="N4034" s="48"/>
    </row>
    <row r="4035" spans="2:14" x14ac:dyDescent="0.35">
      <c r="B4035" s="130"/>
      <c r="C4035" s="99"/>
      <c r="D4035" s="32"/>
      <c r="E4035" s="39"/>
      <c r="F4035" s="39"/>
      <c r="G4035" s="39"/>
      <c r="H4035" s="39"/>
      <c r="I4035" s="39"/>
      <c r="J4035" s="56"/>
      <c r="K4035" s="50"/>
      <c r="L4035" s="53"/>
      <c r="M4035" s="104"/>
      <c r="N4035" s="48"/>
    </row>
    <row r="4036" spans="2:14" x14ac:dyDescent="0.35">
      <c r="B4036" s="130"/>
      <c r="C4036" s="99"/>
      <c r="D4036" s="32"/>
      <c r="E4036" s="39"/>
      <c r="F4036" s="39"/>
      <c r="G4036" s="39"/>
      <c r="H4036" s="39"/>
      <c r="I4036" s="39"/>
      <c r="J4036" s="56"/>
      <c r="K4036" s="50"/>
      <c r="L4036" s="53"/>
      <c r="M4036" s="104"/>
      <c r="N4036" s="48"/>
    </row>
    <row r="4037" spans="2:14" x14ac:dyDescent="0.35">
      <c r="B4037" s="130"/>
      <c r="C4037" s="99"/>
      <c r="D4037" s="32"/>
      <c r="E4037" s="39"/>
      <c r="F4037" s="39"/>
      <c r="G4037" s="39"/>
      <c r="H4037" s="39"/>
      <c r="I4037" s="39"/>
      <c r="J4037" s="56"/>
      <c r="K4037" s="50"/>
      <c r="L4037" s="53"/>
      <c r="M4037" s="104"/>
      <c r="N4037" s="48"/>
    </row>
    <row r="4038" spans="2:14" x14ac:dyDescent="0.35">
      <c r="B4038" s="130"/>
      <c r="C4038" s="99"/>
      <c r="D4038" s="32"/>
      <c r="E4038" s="39"/>
      <c r="F4038" s="39"/>
      <c r="G4038" s="39"/>
      <c r="H4038" s="39"/>
      <c r="I4038" s="39"/>
      <c r="J4038" s="56"/>
      <c r="K4038" s="50"/>
      <c r="L4038" s="53"/>
      <c r="M4038" s="104"/>
      <c r="N4038" s="48"/>
    </row>
    <row r="4039" spans="2:14" x14ac:dyDescent="0.35">
      <c r="B4039" s="130"/>
      <c r="C4039" s="99"/>
      <c r="D4039" s="32"/>
      <c r="E4039" s="39"/>
      <c r="F4039" s="39"/>
      <c r="G4039" s="39"/>
      <c r="H4039" s="39"/>
      <c r="I4039" s="39"/>
      <c r="J4039" s="56"/>
      <c r="K4039" s="50"/>
      <c r="L4039" s="53"/>
      <c r="M4039" s="104"/>
      <c r="N4039" s="48"/>
    </row>
    <row r="4040" spans="2:14" x14ac:dyDescent="0.35">
      <c r="B4040" s="130"/>
      <c r="C4040" s="99"/>
      <c r="D4040" s="32"/>
      <c r="E4040" s="39"/>
      <c r="F4040" s="39"/>
      <c r="G4040" s="39"/>
      <c r="H4040" s="39"/>
      <c r="I4040" s="39"/>
      <c r="J4040" s="56"/>
      <c r="K4040" s="50"/>
      <c r="L4040" s="53"/>
      <c r="M4040" s="104"/>
      <c r="N4040" s="48"/>
    </row>
    <row r="4041" spans="2:14" x14ac:dyDescent="0.35">
      <c r="B4041" s="130"/>
      <c r="C4041" s="99"/>
      <c r="D4041" s="32"/>
      <c r="E4041" s="39"/>
      <c r="F4041" s="39"/>
      <c r="G4041" s="39"/>
      <c r="H4041" s="39"/>
      <c r="I4041" s="39"/>
      <c r="J4041" s="56"/>
      <c r="K4041" s="50"/>
      <c r="L4041" s="53"/>
      <c r="M4041" s="104"/>
      <c r="N4041" s="48"/>
    </row>
    <row r="4042" spans="2:14" x14ac:dyDescent="0.35">
      <c r="B4042" s="130"/>
      <c r="C4042" s="99"/>
      <c r="D4042" s="32"/>
      <c r="E4042" s="39"/>
      <c r="F4042" s="39"/>
      <c r="G4042" s="39"/>
      <c r="H4042" s="39"/>
      <c r="I4042" s="39"/>
      <c r="J4042" s="56"/>
      <c r="K4042" s="50"/>
      <c r="L4042" s="53"/>
      <c r="M4042" s="104"/>
      <c r="N4042" s="48"/>
    </row>
    <row r="4043" spans="2:14" x14ac:dyDescent="0.35">
      <c r="B4043" s="130"/>
      <c r="C4043" s="99"/>
      <c r="D4043" s="32"/>
      <c r="E4043" s="39"/>
      <c r="F4043" s="39"/>
      <c r="G4043" s="39"/>
      <c r="H4043" s="39"/>
      <c r="I4043" s="39"/>
      <c r="J4043" s="56"/>
      <c r="K4043" s="50"/>
      <c r="L4043" s="53"/>
      <c r="M4043" s="104"/>
      <c r="N4043" s="48"/>
    </row>
    <row r="4044" spans="2:14" x14ac:dyDescent="0.35">
      <c r="B4044" s="130"/>
      <c r="C4044" s="99"/>
      <c r="D4044" s="32"/>
      <c r="E4044" s="39"/>
      <c r="F4044" s="39"/>
      <c r="G4044" s="39"/>
      <c r="H4044" s="39"/>
      <c r="I4044" s="39"/>
      <c r="J4044" s="56"/>
      <c r="K4044" s="50"/>
      <c r="L4044" s="53"/>
      <c r="M4044" s="104"/>
      <c r="N4044" s="48"/>
    </row>
    <row r="4045" spans="2:14" x14ac:dyDescent="0.35">
      <c r="B4045" s="130"/>
      <c r="C4045" s="99"/>
      <c r="D4045" s="32"/>
      <c r="E4045" s="39"/>
      <c r="F4045" s="39"/>
      <c r="G4045" s="39"/>
      <c r="H4045" s="39"/>
      <c r="I4045" s="39"/>
      <c r="J4045" s="56"/>
      <c r="K4045" s="50"/>
      <c r="L4045" s="53"/>
      <c r="M4045" s="104"/>
      <c r="N4045" s="48"/>
    </row>
    <row r="4046" spans="2:14" x14ac:dyDescent="0.35">
      <c r="B4046" s="130"/>
      <c r="C4046" s="99"/>
      <c r="D4046" s="32"/>
      <c r="E4046" s="39"/>
      <c r="F4046" s="39"/>
      <c r="G4046" s="39"/>
      <c r="H4046" s="39"/>
      <c r="I4046" s="39"/>
      <c r="J4046" s="56"/>
      <c r="K4046" s="50"/>
      <c r="L4046" s="53"/>
      <c r="M4046" s="104"/>
      <c r="N4046" s="48"/>
    </row>
    <row r="4047" spans="2:14" x14ac:dyDescent="0.35">
      <c r="B4047" s="130"/>
      <c r="C4047" s="99"/>
      <c r="D4047" s="32"/>
      <c r="E4047" s="39"/>
      <c r="F4047" s="39"/>
      <c r="G4047" s="39"/>
      <c r="H4047" s="39"/>
      <c r="I4047" s="39"/>
      <c r="J4047" s="56"/>
      <c r="K4047" s="50"/>
      <c r="L4047" s="53"/>
      <c r="M4047" s="104"/>
      <c r="N4047" s="48"/>
    </row>
    <row r="4048" spans="2:14" ht="17.25" customHeight="1" x14ac:dyDescent="0.35">
      <c r="B4048" s="130"/>
      <c r="C4048" s="99"/>
      <c r="D4048" s="32"/>
      <c r="E4048" s="39"/>
      <c r="F4048" s="39"/>
      <c r="G4048" s="39"/>
      <c r="H4048" s="39"/>
      <c r="I4048" s="39"/>
      <c r="J4048" s="56"/>
      <c r="K4048" s="50"/>
      <c r="L4048" s="53"/>
      <c r="M4048" s="104"/>
      <c r="N4048" s="48"/>
    </row>
    <row r="4049" spans="2:14" x14ac:dyDescent="0.35">
      <c r="B4049" s="130"/>
      <c r="C4049" s="99"/>
      <c r="D4049" s="32"/>
      <c r="E4049" s="39"/>
      <c r="F4049" s="39"/>
      <c r="G4049" s="39"/>
      <c r="H4049" s="39"/>
      <c r="I4049" s="39"/>
      <c r="J4049" s="56"/>
      <c r="K4049" s="50"/>
      <c r="L4049" s="53"/>
      <c r="M4049" s="104"/>
      <c r="N4049" s="48"/>
    </row>
    <row r="4050" spans="2:14" x14ac:dyDescent="0.35">
      <c r="B4050" s="130"/>
      <c r="C4050" s="99"/>
      <c r="D4050" s="32"/>
      <c r="E4050" s="39"/>
      <c r="F4050" s="39"/>
      <c r="G4050" s="39"/>
      <c r="H4050" s="39"/>
      <c r="I4050" s="39"/>
      <c r="J4050" s="56"/>
      <c r="K4050" s="50"/>
      <c r="L4050" s="53"/>
      <c r="M4050" s="104"/>
      <c r="N4050" s="48"/>
    </row>
    <row r="4051" spans="2:14" x14ac:dyDescent="0.35">
      <c r="B4051" s="130"/>
      <c r="C4051" s="99"/>
      <c r="D4051" s="32"/>
      <c r="E4051" s="39"/>
      <c r="F4051" s="39"/>
      <c r="G4051" s="39"/>
      <c r="H4051" s="39"/>
      <c r="I4051" s="39"/>
      <c r="J4051" s="56"/>
      <c r="K4051" s="50"/>
      <c r="L4051" s="53"/>
      <c r="M4051" s="104"/>
      <c r="N4051" s="48"/>
    </row>
    <row r="4052" spans="2:14" x14ac:dyDescent="0.35">
      <c r="B4052" s="130"/>
      <c r="C4052" s="99"/>
      <c r="D4052" s="32"/>
      <c r="E4052" s="39"/>
      <c r="F4052" s="39"/>
      <c r="G4052" s="39"/>
      <c r="H4052" s="39"/>
      <c r="I4052" s="39"/>
      <c r="J4052" s="56"/>
      <c r="K4052" s="50"/>
      <c r="L4052" s="53"/>
      <c r="M4052" s="104"/>
      <c r="N4052" s="48"/>
    </row>
    <row r="4053" spans="2:14" x14ac:dyDescent="0.35">
      <c r="B4053" s="130"/>
      <c r="C4053" s="99"/>
      <c r="D4053" s="32"/>
      <c r="E4053" s="39"/>
      <c r="F4053" s="39"/>
      <c r="G4053" s="39"/>
      <c r="H4053" s="39"/>
      <c r="I4053" s="39"/>
      <c r="J4053" s="56"/>
      <c r="K4053" s="50"/>
      <c r="L4053" s="53"/>
      <c r="M4053" s="104"/>
      <c r="N4053" s="48"/>
    </row>
    <row r="4054" spans="2:14" x14ac:dyDescent="0.35">
      <c r="B4054" s="130"/>
      <c r="C4054" s="99"/>
      <c r="D4054" s="32"/>
      <c r="E4054" s="39"/>
      <c r="F4054" s="39"/>
      <c r="G4054" s="39"/>
      <c r="H4054" s="39"/>
      <c r="I4054" s="39"/>
      <c r="J4054" s="56"/>
      <c r="K4054" s="50"/>
      <c r="L4054" s="53"/>
      <c r="M4054" s="104"/>
      <c r="N4054" s="48"/>
    </row>
    <row r="4055" spans="2:14" ht="18.5" thickBot="1" x14ac:dyDescent="0.45">
      <c r="B4055" s="130"/>
      <c r="C4055" s="106" t="s">
        <v>987</v>
      </c>
      <c r="D4055" s="32"/>
      <c r="E4055" s="39"/>
      <c r="F4055" s="39"/>
      <c r="G4055" s="39"/>
      <c r="H4055" s="39"/>
      <c r="I4055" s="39"/>
      <c r="J4055" s="56"/>
      <c r="K4055" s="50"/>
      <c r="L4055" s="59" t="s">
        <v>34</v>
      </c>
      <c r="M4055" s="107">
        <f>+M4010+M4008</f>
        <v>0</v>
      </c>
      <c r="N4055" s="48"/>
    </row>
    <row r="4056" spans="2:14" ht="18.5" thickTop="1" x14ac:dyDescent="0.4">
      <c r="B4056" s="130"/>
      <c r="C4056" s="170"/>
      <c r="D4056" s="163"/>
      <c r="E4056" s="39"/>
      <c r="F4056" s="39"/>
      <c r="G4056" s="39"/>
      <c r="H4056" s="39"/>
      <c r="I4056" s="39"/>
      <c r="J4056" s="56"/>
      <c r="K4056" s="50"/>
      <c r="L4056" s="59"/>
      <c r="M4056" s="171"/>
      <c r="N4056" s="48"/>
    </row>
    <row r="4057" spans="2:14" ht="18" x14ac:dyDescent="0.4">
      <c r="B4057" s="130"/>
      <c r="C4057" s="170"/>
      <c r="D4057" s="163"/>
      <c r="E4057" s="39"/>
      <c r="F4057" s="39"/>
      <c r="G4057" s="39"/>
      <c r="H4057" s="39"/>
      <c r="I4057" s="39"/>
      <c r="J4057" s="56"/>
      <c r="K4057" s="50"/>
      <c r="L4057" s="59"/>
      <c r="M4057" s="171"/>
      <c r="N4057" s="48"/>
    </row>
    <row r="4058" spans="2:14" x14ac:dyDescent="0.35">
      <c r="C4058" s="50"/>
      <c r="E4058" s="7"/>
      <c r="F4058" s="7"/>
      <c r="G4058" s="7"/>
      <c r="H4058" s="7"/>
      <c r="I4058" s="7"/>
      <c r="N4058" s="48"/>
    </row>
    <row r="4059" spans="2:14" x14ac:dyDescent="0.35">
      <c r="C4059" s="50"/>
      <c r="E4059" s="7"/>
      <c r="F4059" s="7"/>
      <c r="G4059" s="7"/>
      <c r="H4059" s="7"/>
      <c r="I4059" s="7"/>
      <c r="N4059" s="48"/>
    </row>
    <row r="4060" spans="2:14" ht="17" customHeight="1" x14ac:dyDescent="0.4">
      <c r="B4060" s="112"/>
      <c r="C4060" s="114" t="s">
        <v>836</v>
      </c>
      <c r="D4060" s="113"/>
      <c r="E4060" s="72"/>
      <c r="F4060" s="72"/>
      <c r="G4060" s="72"/>
      <c r="H4060" s="72"/>
      <c r="I4060" s="72"/>
      <c r="J4060" s="6"/>
      <c r="K4060" s="6"/>
      <c r="L4060" s="72"/>
      <c r="M4060" s="72"/>
      <c r="N4060" s="175"/>
    </row>
    <row r="4061" spans="2:14" x14ac:dyDescent="0.35">
      <c r="E4061" s="7"/>
      <c r="F4061" s="7"/>
      <c r="G4061" s="7"/>
      <c r="H4061" s="7"/>
      <c r="I4061" s="7"/>
      <c r="N4061" s="5"/>
    </row>
    <row r="4062" spans="2:14" x14ac:dyDescent="0.35">
      <c r="E4062" s="7"/>
      <c r="F4062" s="7"/>
      <c r="G4062" s="7"/>
      <c r="H4062" s="7"/>
      <c r="I4062" s="7"/>
      <c r="N4062" s="5"/>
    </row>
    <row r="4063" spans="2:14" x14ac:dyDescent="0.35">
      <c r="E4063" s="7"/>
      <c r="F4063" s="7"/>
      <c r="G4063" s="7"/>
      <c r="H4063" s="7"/>
      <c r="I4063" s="7"/>
      <c r="N4063" s="5"/>
    </row>
    <row r="4064" spans="2:14" x14ac:dyDescent="0.35">
      <c r="E4064" s="7"/>
      <c r="F4064" s="7"/>
      <c r="G4064" s="7"/>
      <c r="H4064" s="7"/>
      <c r="I4064" s="7"/>
      <c r="N4064" s="5"/>
    </row>
    <row r="4065" spans="5:14" x14ac:dyDescent="0.35">
      <c r="E4065" s="7"/>
      <c r="F4065" s="7"/>
      <c r="G4065" s="7"/>
      <c r="H4065" s="7"/>
      <c r="I4065" s="7"/>
      <c r="N4065" s="5"/>
    </row>
    <row r="4066" spans="5:14" x14ac:dyDescent="0.35">
      <c r="E4066" s="7"/>
      <c r="F4066" s="7"/>
      <c r="G4066" s="7"/>
      <c r="H4066" s="7"/>
      <c r="I4066" s="7"/>
      <c r="N4066" s="5"/>
    </row>
    <row r="4067" spans="5:14" x14ac:dyDescent="0.35">
      <c r="E4067" s="7"/>
      <c r="F4067" s="7"/>
      <c r="G4067" s="7"/>
      <c r="H4067" s="7"/>
      <c r="I4067" s="7"/>
      <c r="N4067" s="5"/>
    </row>
    <row r="4068" spans="5:14" x14ac:dyDescent="0.35">
      <c r="E4068" s="7"/>
      <c r="F4068" s="7"/>
      <c r="G4068" s="7"/>
      <c r="H4068" s="7"/>
      <c r="I4068" s="7"/>
      <c r="N4068" s="5"/>
    </row>
    <row r="4069" spans="5:14" x14ac:dyDescent="0.35">
      <c r="E4069" s="7"/>
      <c r="F4069" s="7"/>
      <c r="G4069" s="7"/>
      <c r="H4069" s="7"/>
      <c r="I4069" s="7"/>
      <c r="N4069" s="5"/>
    </row>
    <row r="4070" spans="5:14" x14ac:dyDescent="0.35">
      <c r="E4070" s="7"/>
      <c r="F4070" s="7"/>
      <c r="G4070" s="7"/>
      <c r="H4070" s="7"/>
      <c r="I4070" s="7"/>
      <c r="N4070" s="5"/>
    </row>
    <row r="4071" spans="5:14" x14ac:dyDescent="0.35">
      <c r="E4071" s="7"/>
      <c r="F4071" s="7"/>
      <c r="G4071" s="7"/>
      <c r="H4071" s="7"/>
      <c r="I4071" s="7"/>
      <c r="N4071" s="5"/>
    </row>
    <row r="4072" spans="5:14" x14ac:dyDescent="0.35">
      <c r="E4072" s="7"/>
      <c r="F4072" s="7"/>
      <c r="G4072" s="7"/>
      <c r="H4072" s="7"/>
      <c r="I4072" s="7"/>
      <c r="N4072" s="5"/>
    </row>
    <row r="4073" spans="5:14" x14ac:dyDescent="0.35">
      <c r="E4073" s="7"/>
      <c r="F4073" s="7"/>
      <c r="G4073" s="7"/>
      <c r="H4073" s="7"/>
      <c r="I4073" s="7"/>
      <c r="N4073" s="5"/>
    </row>
    <row r="4074" spans="5:14" x14ac:dyDescent="0.35">
      <c r="E4074" s="7"/>
      <c r="F4074" s="7"/>
      <c r="G4074" s="7"/>
      <c r="H4074" s="7"/>
      <c r="I4074" s="7"/>
      <c r="N4074" s="5"/>
    </row>
    <row r="4075" spans="5:14" x14ac:dyDescent="0.35">
      <c r="E4075" s="7"/>
      <c r="F4075" s="7"/>
      <c r="G4075" s="7"/>
      <c r="H4075" s="7"/>
      <c r="I4075" s="7"/>
      <c r="N4075" s="5"/>
    </row>
    <row r="4076" spans="5:14" x14ac:dyDescent="0.35">
      <c r="E4076" s="7"/>
      <c r="F4076" s="7"/>
      <c r="G4076" s="7"/>
      <c r="H4076" s="7"/>
      <c r="I4076" s="7"/>
      <c r="N4076" s="5"/>
    </row>
    <row r="4077" spans="5:14" x14ac:dyDescent="0.35">
      <c r="E4077" s="7"/>
      <c r="F4077" s="7"/>
      <c r="G4077" s="7"/>
      <c r="H4077" s="7"/>
      <c r="I4077" s="7"/>
      <c r="N4077" s="5"/>
    </row>
    <row r="4078" spans="5:14" x14ac:dyDescent="0.35">
      <c r="E4078" s="7"/>
      <c r="F4078" s="7"/>
      <c r="G4078" s="7"/>
      <c r="H4078" s="7"/>
      <c r="I4078" s="7"/>
      <c r="N4078" s="5"/>
    </row>
    <row r="4079" spans="5:14" x14ac:dyDescent="0.35">
      <c r="E4079" s="7"/>
      <c r="F4079" s="7"/>
      <c r="G4079" s="7"/>
      <c r="H4079" s="7"/>
      <c r="I4079" s="7"/>
      <c r="N4079" s="5"/>
    </row>
    <row r="4080" spans="5:14" x14ac:dyDescent="0.35">
      <c r="E4080" s="7"/>
      <c r="F4080" s="7"/>
      <c r="G4080" s="7"/>
      <c r="H4080" s="7"/>
      <c r="I4080" s="7"/>
      <c r="N4080" s="5"/>
    </row>
    <row r="4081" spans="5:14" x14ac:dyDescent="0.35">
      <c r="E4081" s="7"/>
      <c r="F4081" s="7"/>
      <c r="G4081" s="7"/>
      <c r="H4081" s="7"/>
      <c r="I4081" s="7"/>
      <c r="N4081" s="5"/>
    </row>
    <row r="4082" spans="5:14" x14ac:dyDescent="0.35">
      <c r="E4082" s="7"/>
      <c r="F4082" s="7"/>
      <c r="G4082" s="7"/>
      <c r="H4082" s="7"/>
      <c r="I4082" s="7"/>
      <c r="N4082" s="5"/>
    </row>
    <row r="4083" spans="5:14" x14ac:dyDescent="0.35">
      <c r="E4083" s="7"/>
      <c r="F4083" s="7"/>
      <c r="G4083" s="7"/>
      <c r="H4083" s="7"/>
      <c r="I4083" s="7"/>
      <c r="N4083" s="5"/>
    </row>
    <row r="4084" spans="5:14" x14ac:dyDescent="0.35">
      <c r="E4084" s="7"/>
      <c r="F4084" s="7"/>
      <c r="G4084" s="7"/>
      <c r="H4084" s="7"/>
      <c r="I4084" s="7"/>
      <c r="N4084" s="5"/>
    </row>
    <row r="4085" spans="5:14" x14ac:dyDescent="0.35">
      <c r="E4085" s="7"/>
      <c r="F4085" s="7"/>
      <c r="G4085" s="7"/>
      <c r="H4085" s="7"/>
      <c r="I4085" s="7"/>
      <c r="N4085" s="5"/>
    </row>
    <row r="4086" spans="5:14" x14ac:dyDescent="0.35">
      <c r="E4086" s="7"/>
      <c r="F4086" s="7"/>
      <c r="G4086" s="7"/>
      <c r="H4086" s="7"/>
      <c r="I4086" s="7"/>
      <c r="N4086" s="5"/>
    </row>
    <row r="4087" spans="5:14" x14ac:dyDescent="0.35">
      <c r="E4087" s="7"/>
      <c r="F4087" s="7"/>
      <c r="G4087" s="7"/>
      <c r="H4087" s="7"/>
      <c r="I4087" s="7"/>
      <c r="N4087" s="5"/>
    </row>
    <row r="4088" spans="5:14" x14ac:dyDescent="0.35">
      <c r="E4088" s="7"/>
      <c r="F4088" s="7"/>
      <c r="G4088" s="7"/>
      <c r="H4088" s="7"/>
      <c r="I4088" s="7"/>
      <c r="N4088" s="5"/>
    </row>
    <row r="4089" spans="5:14" x14ac:dyDescent="0.35">
      <c r="E4089" s="7"/>
      <c r="F4089" s="7"/>
      <c r="G4089" s="7"/>
      <c r="H4089" s="7"/>
      <c r="I4089" s="7"/>
      <c r="N4089" s="5"/>
    </row>
    <row r="4090" spans="5:14" x14ac:dyDescent="0.35">
      <c r="E4090" s="7"/>
      <c r="F4090" s="7"/>
      <c r="G4090" s="7"/>
      <c r="H4090" s="7"/>
      <c r="I4090" s="7"/>
      <c r="N4090" s="5"/>
    </row>
    <row r="4091" spans="5:14" x14ac:dyDescent="0.35">
      <c r="E4091" s="7"/>
      <c r="F4091" s="7"/>
      <c r="G4091" s="7"/>
      <c r="H4091" s="7"/>
      <c r="I4091" s="7"/>
      <c r="N4091" s="5"/>
    </row>
    <row r="4092" spans="5:14" x14ac:dyDescent="0.35">
      <c r="E4092" s="7"/>
      <c r="F4092" s="7"/>
      <c r="G4092" s="7"/>
      <c r="H4092" s="7"/>
      <c r="I4092" s="7"/>
      <c r="N4092" s="5"/>
    </row>
    <row r="4093" spans="5:14" x14ac:dyDescent="0.35">
      <c r="E4093" s="7"/>
      <c r="F4093" s="7"/>
      <c r="G4093" s="7"/>
      <c r="H4093" s="7"/>
      <c r="I4093" s="7"/>
      <c r="N4093" s="5"/>
    </row>
    <row r="4094" spans="5:14" x14ac:dyDescent="0.35">
      <c r="E4094" s="7"/>
      <c r="F4094" s="7"/>
      <c r="G4094" s="7"/>
      <c r="H4094" s="7"/>
      <c r="I4094" s="7"/>
      <c r="N4094" s="5"/>
    </row>
    <row r="4095" spans="5:14" x14ac:dyDescent="0.35">
      <c r="E4095" s="7"/>
      <c r="F4095" s="7"/>
      <c r="G4095" s="7"/>
      <c r="H4095" s="7"/>
      <c r="I4095" s="7"/>
      <c r="N4095" s="5"/>
    </row>
    <row r="4096" spans="5:14" x14ac:dyDescent="0.35">
      <c r="E4096" s="7"/>
      <c r="F4096" s="7"/>
      <c r="G4096" s="7"/>
      <c r="H4096" s="7"/>
      <c r="I4096" s="7"/>
      <c r="N4096" s="5"/>
    </row>
    <row r="4097" spans="5:14" x14ac:dyDescent="0.35">
      <c r="E4097" s="7"/>
      <c r="F4097" s="7"/>
      <c r="G4097" s="7"/>
      <c r="H4097" s="7"/>
      <c r="I4097" s="7"/>
      <c r="N4097" s="5"/>
    </row>
    <row r="4098" spans="5:14" x14ac:dyDescent="0.35">
      <c r="E4098" s="7"/>
      <c r="F4098" s="7"/>
      <c r="G4098" s="7"/>
      <c r="H4098" s="7"/>
      <c r="I4098" s="7"/>
      <c r="N4098" s="5"/>
    </row>
    <row r="4099" spans="5:14" x14ac:dyDescent="0.35">
      <c r="E4099" s="7"/>
      <c r="F4099" s="7"/>
      <c r="G4099" s="7"/>
      <c r="H4099" s="7"/>
      <c r="I4099" s="7"/>
      <c r="N4099" s="5"/>
    </row>
    <row r="4100" spans="5:14" x14ac:dyDescent="0.35">
      <c r="E4100" s="7"/>
      <c r="F4100" s="7"/>
      <c r="G4100" s="7"/>
      <c r="H4100" s="7"/>
      <c r="I4100" s="7"/>
      <c r="N4100" s="5"/>
    </row>
    <row r="4101" spans="5:14" x14ac:dyDescent="0.35">
      <c r="E4101" s="7"/>
      <c r="F4101" s="7"/>
      <c r="G4101" s="7"/>
      <c r="H4101" s="7"/>
      <c r="I4101" s="7"/>
      <c r="N4101" s="5"/>
    </row>
    <row r="4102" spans="5:14" x14ac:dyDescent="0.35">
      <c r="E4102" s="7"/>
      <c r="F4102" s="7"/>
      <c r="G4102" s="7"/>
      <c r="H4102" s="7"/>
      <c r="I4102" s="7"/>
      <c r="N4102" s="5"/>
    </row>
    <row r="4103" spans="5:14" x14ac:dyDescent="0.35">
      <c r="E4103" s="7"/>
      <c r="F4103" s="7"/>
      <c r="G4103" s="7"/>
      <c r="H4103" s="7"/>
      <c r="I4103" s="7"/>
      <c r="N4103" s="5"/>
    </row>
    <row r="4104" spans="5:14" x14ac:dyDescent="0.35">
      <c r="E4104" s="7"/>
      <c r="F4104" s="7"/>
      <c r="G4104" s="7"/>
      <c r="H4104" s="7"/>
      <c r="I4104" s="7"/>
      <c r="N4104" s="5"/>
    </row>
    <row r="4105" spans="5:14" x14ac:dyDescent="0.35">
      <c r="E4105" s="7"/>
      <c r="F4105" s="7"/>
      <c r="G4105" s="7"/>
      <c r="H4105" s="7"/>
      <c r="I4105" s="7"/>
      <c r="N4105" s="5"/>
    </row>
    <row r="4106" spans="5:14" x14ac:dyDescent="0.35">
      <c r="E4106" s="7"/>
      <c r="F4106" s="7"/>
      <c r="G4106" s="7"/>
      <c r="H4106" s="7"/>
      <c r="I4106" s="7"/>
      <c r="N4106" s="5"/>
    </row>
    <row r="4107" spans="5:14" x14ac:dyDescent="0.35">
      <c r="E4107" s="7"/>
      <c r="F4107" s="7"/>
      <c r="G4107" s="7"/>
      <c r="H4107" s="7"/>
      <c r="I4107" s="7"/>
      <c r="N4107" s="5"/>
    </row>
    <row r="4108" spans="5:14" x14ac:dyDescent="0.35">
      <c r="E4108" s="7"/>
      <c r="F4108" s="7"/>
      <c r="G4108" s="7"/>
      <c r="H4108" s="7"/>
      <c r="I4108" s="7"/>
      <c r="N4108" s="5"/>
    </row>
    <row r="4109" spans="5:14" x14ac:dyDescent="0.35">
      <c r="E4109" s="7"/>
      <c r="F4109" s="7"/>
      <c r="G4109" s="7"/>
      <c r="H4109" s="7"/>
      <c r="I4109" s="7"/>
      <c r="N4109" s="5"/>
    </row>
    <row r="4110" spans="5:14" x14ac:dyDescent="0.35">
      <c r="E4110" s="7"/>
      <c r="F4110" s="7"/>
      <c r="G4110" s="7"/>
      <c r="H4110" s="7"/>
      <c r="I4110" s="7"/>
      <c r="N4110" s="5"/>
    </row>
    <row r="4111" spans="5:14" x14ac:dyDescent="0.35">
      <c r="E4111" s="7"/>
      <c r="F4111" s="7"/>
      <c r="G4111" s="7"/>
      <c r="H4111" s="7"/>
      <c r="I4111" s="7"/>
      <c r="N4111" s="5"/>
    </row>
    <row r="4112" spans="5:14" x14ac:dyDescent="0.35">
      <c r="E4112" s="7"/>
      <c r="F4112" s="7"/>
      <c r="G4112" s="7"/>
      <c r="H4112" s="7"/>
      <c r="I4112" s="7"/>
      <c r="N4112" s="5"/>
    </row>
    <row r="4113" spans="5:14" x14ac:dyDescent="0.35">
      <c r="E4113" s="7"/>
      <c r="F4113" s="7"/>
      <c r="G4113" s="7"/>
      <c r="H4113" s="7"/>
      <c r="I4113" s="7"/>
      <c r="N4113" s="5"/>
    </row>
    <row r="4114" spans="5:14" x14ac:dyDescent="0.35">
      <c r="E4114" s="7"/>
      <c r="F4114" s="7"/>
      <c r="G4114" s="7"/>
      <c r="H4114" s="7"/>
      <c r="I4114" s="7"/>
      <c r="N4114" s="5"/>
    </row>
    <row r="4115" spans="5:14" x14ac:dyDescent="0.35">
      <c r="E4115" s="7"/>
      <c r="F4115" s="7"/>
      <c r="G4115" s="7"/>
      <c r="H4115" s="7"/>
      <c r="I4115" s="7"/>
      <c r="N4115" s="5"/>
    </row>
    <row r="4116" spans="5:14" x14ac:dyDescent="0.35">
      <c r="E4116" s="7"/>
      <c r="F4116" s="7"/>
      <c r="G4116" s="7"/>
      <c r="H4116" s="7"/>
      <c r="I4116" s="7"/>
      <c r="N4116" s="5"/>
    </row>
    <row r="4117" spans="5:14" x14ac:dyDescent="0.35">
      <c r="E4117" s="7"/>
      <c r="F4117" s="7"/>
      <c r="G4117" s="7"/>
      <c r="H4117" s="7"/>
      <c r="I4117" s="7"/>
      <c r="N4117" s="5"/>
    </row>
    <row r="4118" spans="5:14" x14ac:dyDescent="0.35">
      <c r="E4118" s="7"/>
      <c r="F4118" s="7"/>
      <c r="G4118" s="7"/>
      <c r="H4118" s="7"/>
      <c r="I4118" s="7"/>
      <c r="N4118" s="5"/>
    </row>
    <row r="4119" spans="5:14" x14ac:dyDescent="0.35">
      <c r="E4119" s="7"/>
      <c r="F4119" s="7"/>
      <c r="G4119" s="7"/>
      <c r="H4119" s="7"/>
      <c r="I4119" s="7"/>
      <c r="N4119" s="5"/>
    </row>
    <row r="4120" spans="5:14" x14ac:dyDescent="0.35">
      <c r="E4120" s="7"/>
      <c r="F4120" s="7"/>
      <c r="G4120" s="7"/>
      <c r="H4120" s="7"/>
      <c r="I4120" s="7"/>
      <c r="N4120" s="5"/>
    </row>
    <row r="4121" spans="5:14" x14ac:dyDescent="0.35">
      <c r="E4121" s="7"/>
      <c r="F4121" s="7"/>
      <c r="G4121" s="7"/>
      <c r="H4121" s="7"/>
      <c r="I4121" s="7"/>
      <c r="N4121" s="5"/>
    </row>
    <row r="4122" spans="5:14" x14ac:dyDescent="0.35">
      <c r="E4122" s="7"/>
      <c r="F4122" s="7"/>
      <c r="G4122" s="7"/>
      <c r="H4122" s="7"/>
      <c r="I4122" s="7"/>
      <c r="N4122" s="5"/>
    </row>
    <row r="4123" spans="5:14" x14ac:dyDescent="0.35">
      <c r="E4123" s="7"/>
      <c r="F4123" s="7"/>
      <c r="G4123" s="7"/>
      <c r="H4123" s="7"/>
      <c r="I4123" s="7"/>
      <c r="N4123" s="5"/>
    </row>
    <row r="4124" spans="5:14" x14ac:dyDescent="0.35">
      <c r="E4124" s="7"/>
      <c r="F4124" s="7"/>
      <c r="G4124" s="7"/>
      <c r="H4124" s="7"/>
      <c r="I4124" s="7"/>
      <c r="N4124" s="5"/>
    </row>
    <row r="4125" spans="5:14" x14ac:dyDescent="0.35">
      <c r="E4125" s="7"/>
      <c r="F4125" s="7"/>
      <c r="G4125" s="7"/>
      <c r="H4125" s="7"/>
      <c r="I4125" s="7"/>
      <c r="N4125" s="5"/>
    </row>
    <row r="4126" spans="5:14" x14ac:dyDescent="0.35">
      <c r="E4126" s="7"/>
      <c r="F4126" s="7"/>
      <c r="G4126" s="7"/>
      <c r="H4126" s="7"/>
      <c r="I4126" s="7"/>
      <c r="N4126" s="5"/>
    </row>
    <row r="4127" spans="5:14" x14ac:dyDescent="0.35">
      <c r="E4127" s="7"/>
      <c r="F4127" s="7"/>
      <c r="G4127" s="7"/>
      <c r="H4127" s="7"/>
      <c r="I4127" s="7"/>
      <c r="N4127" s="5"/>
    </row>
    <row r="4128" spans="5:14" x14ac:dyDescent="0.35">
      <c r="E4128" s="7"/>
      <c r="F4128" s="7"/>
      <c r="G4128" s="7"/>
      <c r="H4128" s="7"/>
      <c r="I4128" s="7"/>
      <c r="N4128" s="5"/>
    </row>
    <row r="4129" spans="5:14" x14ac:dyDescent="0.35">
      <c r="E4129" s="7"/>
      <c r="F4129" s="7"/>
      <c r="G4129" s="7"/>
      <c r="H4129" s="7"/>
      <c r="I4129" s="7"/>
      <c r="N4129" s="5"/>
    </row>
    <row r="4130" spans="5:14" x14ac:dyDescent="0.35">
      <c r="E4130" s="7"/>
      <c r="F4130" s="7"/>
      <c r="G4130" s="7"/>
      <c r="H4130" s="7"/>
      <c r="I4130" s="7"/>
      <c r="N4130" s="5"/>
    </row>
    <row r="4131" spans="5:14" x14ac:dyDescent="0.35">
      <c r="E4131" s="7"/>
      <c r="F4131" s="7"/>
      <c r="G4131" s="7"/>
      <c r="H4131" s="7"/>
      <c r="I4131" s="7"/>
      <c r="N4131" s="5"/>
    </row>
    <row r="4132" spans="5:14" x14ac:dyDescent="0.35">
      <c r="E4132" s="7"/>
      <c r="F4132" s="7"/>
      <c r="G4132" s="7"/>
      <c r="H4132" s="7"/>
      <c r="I4132" s="7"/>
      <c r="N4132" s="5"/>
    </row>
    <row r="4133" spans="5:14" x14ac:dyDescent="0.35">
      <c r="E4133" s="7"/>
      <c r="F4133" s="7"/>
      <c r="G4133" s="7"/>
      <c r="H4133" s="7"/>
      <c r="I4133" s="7"/>
      <c r="N4133" s="5"/>
    </row>
    <row r="4134" spans="5:14" x14ac:dyDescent="0.35">
      <c r="E4134" s="7"/>
      <c r="F4134" s="7"/>
      <c r="G4134" s="7"/>
      <c r="H4134" s="7"/>
      <c r="I4134" s="7"/>
      <c r="N4134" s="5"/>
    </row>
    <row r="4135" spans="5:14" x14ac:dyDescent="0.35">
      <c r="E4135" s="7"/>
      <c r="F4135" s="7"/>
      <c r="G4135" s="7"/>
      <c r="H4135" s="7"/>
      <c r="I4135" s="7"/>
      <c r="N4135" s="5"/>
    </row>
    <row r="4136" spans="5:14" x14ac:dyDescent="0.35">
      <c r="E4136" s="7"/>
      <c r="F4136" s="7"/>
      <c r="G4136" s="7"/>
      <c r="H4136" s="7"/>
      <c r="I4136" s="7"/>
      <c r="N4136" s="5"/>
    </row>
    <row r="4137" spans="5:14" x14ac:dyDescent="0.35">
      <c r="E4137" s="7"/>
      <c r="F4137" s="7"/>
      <c r="G4137" s="7"/>
      <c r="H4137" s="7"/>
      <c r="I4137" s="7"/>
      <c r="N4137" s="5"/>
    </row>
    <row r="4138" spans="5:14" x14ac:dyDescent="0.35">
      <c r="E4138" s="7"/>
      <c r="F4138" s="7"/>
      <c r="G4138" s="7"/>
      <c r="H4138" s="7"/>
      <c r="I4138" s="7"/>
      <c r="N4138" s="5"/>
    </row>
    <row r="4139" spans="5:14" x14ac:dyDescent="0.35">
      <c r="E4139" s="7"/>
      <c r="F4139" s="7"/>
      <c r="G4139" s="7"/>
      <c r="H4139" s="7"/>
      <c r="I4139" s="7"/>
      <c r="N4139" s="5"/>
    </row>
    <row r="4140" spans="5:14" x14ac:dyDescent="0.35">
      <c r="E4140" s="7"/>
      <c r="F4140" s="7"/>
      <c r="G4140" s="7"/>
      <c r="H4140" s="7"/>
      <c r="I4140" s="7"/>
      <c r="N4140" s="5"/>
    </row>
    <row r="4141" spans="5:14" x14ac:dyDescent="0.35">
      <c r="E4141" s="7"/>
      <c r="F4141" s="7"/>
      <c r="G4141" s="7"/>
      <c r="H4141" s="7"/>
      <c r="I4141" s="7"/>
      <c r="N4141" s="5"/>
    </row>
    <row r="4142" spans="5:14" x14ac:dyDescent="0.35">
      <c r="E4142" s="7"/>
      <c r="F4142" s="7"/>
      <c r="G4142" s="7"/>
      <c r="H4142" s="7"/>
      <c r="I4142" s="7"/>
      <c r="N4142" s="5"/>
    </row>
    <row r="4143" spans="5:14" x14ac:dyDescent="0.35">
      <c r="E4143" s="7"/>
      <c r="F4143" s="7"/>
      <c r="G4143" s="7"/>
      <c r="H4143" s="7"/>
      <c r="I4143" s="7"/>
      <c r="N4143" s="5"/>
    </row>
    <row r="4144" spans="5:14" x14ac:dyDescent="0.35">
      <c r="E4144" s="7"/>
      <c r="F4144" s="7"/>
      <c r="G4144" s="7"/>
      <c r="H4144" s="7"/>
      <c r="I4144" s="7"/>
      <c r="N4144" s="5"/>
    </row>
    <row r="4145" spans="5:14" x14ac:dyDescent="0.35">
      <c r="E4145" s="7"/>
      <c r="F4145" s="7"/>
      <c r="G4145" s="7"/>
      <c r="H4145" s="7"/>
      <c r="I4145" s="7"/>
      <c r="N4145" s="5"/>
    </row>
    <row r="4146" spans="5:14" x14ac:dyDescent="0.35">
      <c r="E4146" s="7"/>
      <c r="F4146" s="7"/>
      <c r="G4146" s="7"/>
      <c r="H4146" s="7"/>
      <c r="I4146" s="7"/>
      <c r="N4146" s="5"/>
    </row>
    <row r="4147" spans="5:14" x14ac:dyDescent="0.35">
      <c r="E4147" s="7"/>
      <c r="F4147" s="7"/>
      <c r="G4147" s="7"/>
      <c r="H4147" s="7"/>
      <c r="I4147" s="7"/>
      <c r="N4147" s="5"/>
    </row>
    <row r="4148" spans="5:14" x14ac:dyDescent="0.35">
      <c r="E4148" s="7"/>
      <c r="F4148" s="7"/>
      <c r="G4148" s="7"/>
      <c r="H4148" s="7"/>
      <c r="I4148" s="7"/>
      <c r="N4148" s="5"/>
    </row>
    <row r="4149" spans="5:14" x14ac:dyDescent="0.35">
      <c r="E4149" s="7"/>
      <c r="F4149" s="7"/>
      <c r="G4149" s="7"/>
      <c r="H4149" s="7"/>
      <c r="I4149" s="7"/>
      <c r="N4149" s="5"/>
    </row>
    <row r="4150" spans="5:14" x14ac:dyDescent="0.35">
      <c r="E4150" s="7"/>
      <c r="F4150" s="7"/>
      <c r="G4150" s="7"/>
      <c r="H4150" s="7"/>
      <c r="I4150" s="7"/>
      <c r="N4150" s="5"/>
    </row>
    <row r="4151" spans="5:14" x14ac:dyDescent="0.35">
      <c r="E4151" s="7"/>
      <c r="F4151" s="7"/>
      <c r="G4151" s="7"/>
      <c r="H4151" s="7"/>
      <c r="I4151" s="7"/>
      <c r="N4151" s="5"/>
    </row>
    <row r="4152" spans="5:14" x14ac:dyDescent="0.35">
      <c r="E4152" s="7"/>
      <c r="F4152" s="7"/>
      <c r="G4152" s="7"/>
      <c r="H4152" s="7"/>
      <c r="I4152" s="7"/>
      <c r="N4152" s="5"/>
    </row>
    <row r="4153" spans="5:14" x14ac:dyDescent="0.35">
      <c r="E4153" s="7"/>
      <c r="F4153" s="7"/>
      <c r="G4153" s="7"/>
      <c r="H4153" s="7"/>
      <c r="I4153" s="7"/>
      <c r="N4153" s="5"/>
    </row>
    <row r="4154" spans="5:14" x14ac:dyDescent="0.35">
      <c r="E4154" s="7"/>
      <c r="F4154" s="7"/>
      <c r="G4154" s="7"/>
      <c r="H4154" s="7"/>
      <c r="I4154" s="7"/>
      <c r="N4154" s="5"/>
    </row>
    <row r="4155" spans="5:14" x14ac:dyDescent="0.35">
      <c r="E4155" s="7"/>
      <c r="F4155" s="7"/>
      <c r="G4155" s="7"/>
      <c r="H4155" s="7"/>
      <c r="I4155" s="7"/>
      <c r="N4155" s="5"/>
    </row>
    <row r="4156" spans="5:14" x14ac:dyDescent="0.35">
      <c r="E4156" s="7"/>
      <c r="F4156" s="7"/>
      <c r="G4156" s="7"/>
      <c r="H4156" s="7"/>
      <c r="I4156" s="7"/>
      <c r="N4156" s="5"/>
    </row>
    <row r="4157" spans="5:14" x14ac:dyDescent="0.35">
      <c r="E4157" s="7"/>
      <c r="F4157" s="7"/>
      <c r="G4157" s="7"/>
      <c r="H4157" s="7"/>
      <c r="I4157" s="7"/>
      <c r="N4157" s="5"/>
    </row>
    <row r="4158" spans="5:14" x14ac:dyDescent="0.35">
      <c r="E4158" s="7"/>
      <c r="F4158" s="7"/>
      <c r="G4158" s="7"/>
      <c r="H4158" s="7"/>
      <c r="I4158" s="7"/>
      <c r="N4158" s="5"/>
    </row>
    <row r="4159" spans="5:14" x14ac:dyDescent="0.35">
      <c r="E4159" s="7"/>
      <c r="F4159" s="7"/>
      <c r="G4159" s="7"/>
      <c r="H4159" s="7"/>
      <c r="I4159" s="7"/>
      <c r="N4159" s="5"/>
    </row>
    <row r="4160" spans="5:14" x14ac:dyDescent="0.35">
      <c r="E4160" s="7"/>
      <c r="F4160" s="7"/>
      <c r="G4160" s="7"/>
      <c r="H4160" s="7"/>
      <c r="I4160" s="7"/>
      <c r="N4160" s="5"/>
    </row>
    <row r="4161" spans="5:14" x14ac:dyDescent="0.35">
      <c r="E4161" s="7"/>
      <c r="F4161" s="7"/>
      <c r="G4161" s="7"/>
      <c r="H4161" s="7"/>
      <c r="I4161" s="7"/>
      <c r="N4161" s="5"/>
    </row>
    <row r="4162" spans="5:14" x14ac:dyDescent="0.35">
      <c r="E4162" s="7"/>
      <c r="F4162" s="7"/>
      <c r="G4162" s="7"/>
      <c r="H4162" s="7"/>
      <c r="I4162" s="7"/>
      <c r="N4162" s="5"/>
    </row>
    <row r="4163" spans="5:14" x14ac:dyDescent="0.35">
      <c r="E4163" s="7"/>
      <c r="F4163" s="7"/>
      <c r="G4163" s="7"/>
      <c r="H4163" s="7"/>
      <c r="I4163" s="7"/>
      <c r="N4163" s="5"/>
    </row>
    <row r="4164" spans="5:14" x14ac:dyDescent="0.35">
      <c r="E4164" s="7"/>
      <c r="F4164" s="7"/>
      <c r="G4164" s="7"/>
      <c r="H4164" s="7"/>
      <c r="I4164" s="7"/>
      <c r="N4164" s="5"/>
    </row>
    <row r="4165" spans="5:14" x14ac:dyDescent="0.35">
      <c r="E4165" s="7"/>
      <c r="F4165" s="7"/>
      <c r="G4165" s="7"/>
      <c r="H4165" s="7"/>
      <c r="I4165" s="7"/>
      <c r="N4165" s="5"/>
    </row>
    <row r="4166" spans="5:14" x14ac:dyDescent="0.35">
      <c r="E4166" s="7"/>
      <c r="F4166" s="7"/>
      <c r="G4166" s="7"/>
      <c r="H4166" s="7"/>
      <c r="I4166" s="7"/>
      <c r="N4166" s="5"/>
    </row>
    <row r="4167" spans="5:14" x14ac:dyDescent="0.35">
      <c r="E4167" s="7"/>
      <c r="F4167" s="7"/>
      <c r="G4167" s="7"/>
      <c r="H4167" s="7"/>
      <c r="I4167" s="7"/>
      <c r="N4167" s="5"/>
    </row>
    <row r="4168" spans="5:14" x14ac:dyDescent="0.35">
      <c r="E4168" s="7"/>
      <c r="F4168" s="7"/>
      <c r="G4168" s="7"/>
      <c r="H4168" s="7"/>
      <c r="I4168" s="7"/>
      <c r="N4168" s="5"/>
    </row>
    <row r="4169" spans="5:14" x14ac:dyDescent="0.35">
      <c r="E4169" s="7"/>
      <c r="F4169" s="7"/>
      <c r="G4169" s="7"/>
      <c r="H4169" s="7"/>
      <c r="I4169" s="7"/>
      <c r="N4169" s="5"/>
    </row>
    <row r="4170" spans="5:14" x14ac:dyDescent="0.35">
      <c r="E4170" s="7"/>
      <c r="F4170" s="7"/>
      <c r="G4170" s="7"/>
      <c r="H4170" s="7"/>
      <c r="I4170" s="7"/>
      <c r="N4170" s="5"/>
    </row>
    <row r="4171" spans="5:14" x14ac:dyDescent="0.35">
      <c r="E4171" s="7"/>
      <c r="F4171" s="7"/>
      <c r="G4171" s="7"/>
      <c r="H4171" s="7"/>
      <c r="I4171" s="7"/>
      <c r="N4171" s="5"/>
    </row>
    <row r="4172" spans="5:14" x14ac:dyDescent="0.35">
      <c r="E4172" s="7"/>
      <c r="F4172" s="7"/>
      <c r="G4172" s="7"/>
      <c r="H4172" s="7"/>
      <c r="I4172" s="7"/>
      <c r="N4172" s="5"/>
    </row>
    <row r="4173" spans="5:14" x14ac:dyDescent="0.35">
      <c r="E4173" s="7"/>
      <c r="F4173" s="7"/>
      <c r="G4173" s="7"/>
      <c r="H4173" s="7"/>
      <c r="I4173" s="7"/>
      <c r="N4173" s="5"/>
    </row>
    <row r="4174" spans="5:14" x14ac:dyDescent="0.35">
      <c r="E4174" s="7"/>
      <c r="F4174" s="7"/>
      <c r="G4174" s="7"/>
      <c r="H4174" s="7"/>
      <c r="I4174" s="7"/>
      <c r="N4174" s="5"/>
    </row>
    <row r="4175" spans="5:14" x14ac:dyDescent="0.35">
      <c r="E4175" s="7"/>
      <c r="F4175" s="7"/>
      <c r="G4175" s="7"/>
      <c r="H4175" s="7"/>
      <c r="I4175" s="7"/>
      <c r="N4175" s="5"/>
    </row>
    <row r="4176" spans="5:14" x14ac:dyDescent="0.35">
      <c r="E4176" s="7"/>
      <c r="F4176" s="7"/>
      <c r="G4176" s="7"/>
      <c r="H4176" s="7"/>
      <c r="I4176" s="7"/>
      <c r="N4176" s="5"/>
    </row>
    <row r="4177" spans="5:14" x14ac:dyDescent="0.35">
      <c r="E4177" s="7"/>
      <c r="F4177" s="7"/>
      <c r="G4177" s="7"/>
      <c r="H4177" s="7"/>
      <c r="I4177" s="7"/>
      <c r="N4177" s="5"/>
    </row>
    <row r="4178" spans="5:14" x14ac:dyDescent="0.35">
      <c r="E4178" s="7"/>
      <c r="F4178" s="7"/>
      <c r="G4178" s="7"/>
      <c r="H4178" s="7"/>
      <c r="I4178" s="7"/>
      <c r="N4178" s="5"/>
    </row>
    <row r="4179" spans="5:14" x14ac:dyDescent="0.35">
      <c r="E4179" s="7"/>
      <c r="F4179" s="7"/>
      <c r="G4179" s="7"/>
      <c r="H4179" s="7"/>
      <c r="I4179" s="7"/>
      <c r="N4179" s="5"/>
    </row>
    <row r="4180" spans="5:14" x14ac:dyDescent="0.35">
      <c r="E4180" s="7"/>
      <c r="F4180" s="7"/>
      <c r="G4180" s="7"/>
      <c r="H4180" s="7"/>
      <c r="I4180" s="7"/>
      <c r="N4180" s="5"/>
    </row>
    <row r="4181" spans="5:14" x14ac:dyDescent="0.35">
      <c r="E4181" s="7"/>
      <c r="F4181" s="7"/>
      <c r="G4181" s="7"/>
      <c r="H4181" s="7"/>
      <c r="I4181" s="7"/>
      <c r="N4181" s="5"/>
    </row>
    <row r="4182" spans="5:14" x14ac:dyDescent="0.35">
      <c r="E4182" s="7"/>
      <c r="F4182" s="7"/>
      <c r="G4182" s="7"/>
      <c r="H4182" s="7"/>
      <c r="I4182" s="7"/>
      <c r="N4182" s="5"/>
    </row>
    <row r="4183" spans="5:14" x14ac:dyDescent="0.35">
      <c r="E4183" s="7"/>
      <c r="F4183" s="7"/>
      <c r="G4183" s="7"/>
      <c r="H4183" s="7"/>
      <c r="I4183" s="7"/>
      <c r="N4183" s="5"/>
    </row>
    <row r="4184" spans="5:14" x14ac:dyDescent="0.35">
      <c r="E4184" s="7"/>
      <c r="F4184" s="7"/>
      <c r="G4184" s="7"/>
      <c r="H4184" s="7"/>
      <c r="I4184" s="7"/>
      <c r="N4184" s="5"/>
    </row>
    <row r="4185" spans="5:14" x14ac:dyDescent="0.35">
      <c r="E4185" s="7"/>
      <c r="F4185" s="7"/>
      <c r="G4185" s="7"/>
      <c r="H4185" s="7"/>
      <c r="I4185" s="7"/>
      <c r="N4185" s="5"/>
    </row>
    <row r="4186" spans="5:14" x14ac:dyDescent="0.35">
      <c r="E4186" s="7"/>
      <c r="F4186" s="7"/>
      <c r="G4186" s="7"/>
      <c r="H4186" s="7"/>
      <c r="I4186" s="7"/>
      <c r="N4186" s="5"/>
    </row>
    <row r="4187" spans="5:14" x14ac:dyDescent="0.35">
      <c r="E4187" s="7"/>
      <c r="F4187" s="7"/>
      <c r="G4187" s="7"/>
      <c r="H4187" s="7"/>
      <c r="I4187" s="7"/>
      <c r="N4187" s="5"/>
    </row>
    <row r="4188" spans="5:14" x14ac:dyDescent="0.35">
      <c r="E4188" s="7"/>
      <c r="F4188" s="7"/>
      <c r="G4188" s="7"/>
      <c r="H4188" s="7"/>
      <c r="I4188" s="7"/>
      <c r="N4188" s="5"/>
    </row>
    <row r="4189" spans="5:14" x14ac:dyDescent="0.35">
      <c r="E4189" s="7"/>
      <c r="F4189" s="7"/>
      <c r="G4189" s="7"/>
      <c r="H4189" s="7"/>
      <c r="I4189" s="7"/>
      <c r="N4189" s="5"/>
    </row>
    <row r="4190" spans="5:14" x14ac:dyDescent="0.35">
      <c r="E4190" s="7"/>
      <c r="F4190" s="7"/>
      <c r="G4190" s="7"/>
      <c r="H4190" s="7"/>
      <c r="I4190" s="7"/>
      <c r="N4190" s="5"/>
    </row>
    <row r="4191" spans="5:14" x14ac:dyDescent="0.35">
      <c r="E4191" s="7"/>
      <c r="F4191" s="7"/>
      <c r="G4191" s="7"/>
      <c r="H4191" s="7"/>
      <c r="I4191" s="7"/>
      <c r="N4191" s="5"/>
    </row>
    <row r="4192" spans="5:14" x14ac:dyDescent="0.35">
      <c r="E4192" s="7"/>
      <c r="F4192" s="7"/>
      <c r="G4192" s="7"/>
      <c r="H4192" s="7"/>
      <c r="I4192" s="7"/>
      <c r="N4192" s="5"/>
    </row>
    <row r="4193" spans="5:14" x14ac:dyDescent="0.35">
      <c r="E4193" s="7"/>
      <c r="F4193" s="7"/>
      <c r="G4193" s="7"/>
      <c r="H4193" s="7"/>
      <c r="I4193" s="7"/>
      <c r="N4193" s="5"/>
    </row>
    <row r="4194" spans="5:14" x14ac:dyDescent="0.35">
      <c r="E4194" s="7"/>
      <c r="F4194" s="7"/>
      <c r="G4194" s="7"/>
      <c r="H4194" s="7"/>
      <c r="I4194" s="7"/>
      <c r="N4194" s="5"/>
    </row>
    <row r="4195" spans="5:14" x14ac:dyDescent="0.35">
      <c r="E4195" s="7"/>
      <c r="F4195" s="7"/>
      <c r="G4195" s="7"/>
      <c r="H4195" s="7"/>
      <c r="I4195" s="7"/>
      <c r="N4195" s="5"/>
    </row>
    <row r="4196" spans="5:14" x14ac:dyDescent="0.35">
      <c r="E4196" s="7"/>
      <c r="F4196" s="7"/>
      <c r="G4196" s="7"/>
      <c r="H4196" s="7"/>
      <c r="I4196" s="7"/>
      <c r="N4196" s="5"/>
    </row>
    <row r="4197" spans="5:14" x14ac:dyDescent="0.35">
      <c r="E4197" s="7"/>
      <c r="F4197" s="7"/>
      <c r="G4197" s="7"/>
      <c r="H4197" s="7"/>
      <c r="I4197" s="7"/>
      <c r="N4197" s="5"/>
    </row>
    <row r="4198" spans="5:14" ht="42" customHeight="1" x14ac:dyDescent="0.35">
      <c r="E4198" s="7"/>
      <c r="F4198" s="7"/>
      <c r="G4198" s="7"/>
      <c r="H4198" s="7"/>
      <c r="I4198" s="7"/>
      <c r="N4198" s="5"/>
    </row>
    <row r="4199" spans="5:14" ht="14.25" customHeight="1" x14ac:dyDescent="0.35">
      <c r="E4199" s="7"/>
      <c r="F4199" s="7"/>
      <c r="G4199" s="7"/>
      <c r="H4199" s="7"/>
      <c r="I4199" s="7"/>
      <c r="N4199" s="5"/>
    </row>
    <row r="4200" spans="5:14" x14ac:dyDescent="0.35">
      <c r="E4200" s="7"/>
      <c r="F4200" s="7"/>
      <c r="G4200" s="7"/>
      <c r="H4200" s="7"/>
      <c r="I4200" s="7"/>
      <c r="N4200" s="5"/>
    </row>
    <row r="4201" spans="5:14" x14ac:dyDescent="0.35">
      <c r="E4201" s="7"/>
      <c r="F4201" s="7"/>
      <c r="G4201" s="7"/>
      <c r="H4201" s="7"/>
      <c r="I4201" s="7"/>
      <c r="N4201" s="5"/>
    </row>
    <row r="4202" spans="5:14" x14ac:dyDescent="0.35">
      <c r="E4202" s="7"/>
      <c r="F4202" s="7"/>
      <c r="G4202" s="7"/>
      <c r="H4202" s="7"/>
      <c r="I4202" s="7"/>
      <c r="N4202" s="5"/>
    </row>
    <row r="4203" spans="5:14" x14ac:dyDescent="0.35">
      <c r="E4203" s="7"/>
      <c r="F4203" s="7"/>
      <c r="G4203" s="7"/>
      <c r="H4203" s="7"/>
      <c r="I4203" s="7"/>
      <c r="N4203" s="5"/>
    </row>
    <row r="4204" spans="5:14" x14ac:dyDescent="0.35">
      <c r="E4204" s="7"/>
      <c r="F4204" s="7"/>
      <c r="G4204" s="7"/>
      <c r="H4204" s="7"/>
      <c r="I4204" s="7"/>
      <c r="N4204" s="5"/>
    </row>
    <row r="4205" spans="5:14" x14ac:dyDescent="0.35">
      <c r="E4205" s="7"/>
      <c r="F4205" s="7"/>
      <c r="G4205" s="7"/>
      <c r="H4205" s="7"/>
      <c r="I4205" s="7"/>
      <c r="N4205" s="5"/>
    </row>
    <row r="4206" spans="5:14" x14ac:dyDescent="0.35">
      <c r="E4206" s="7"/>
      <c r="F4206" s="7"/>
      <c r="G4206" s="7"/>
      <c r="H4206" s="7"/>
      <c r="I4206" s="7"/>
      <c r="N4206" s="5"/>
    </row>
    <row r="4207" spans="5:14" x14ac:dyDescent="0.35">
      <c r="E4207" s="7"/>
      <c r="F4207" s="7"/>
      <c r="G4207" s="7"/>
      <c r="H4207" s="7"/>
      <c r="I4207" s="7"/>
      <c r="N4207" s="5"/>
    </row>
    <row r="4208" spans="5:14" x14ac:dyDescent="0.35">
      <c r="E4208" s="7"/>
      <c r="F4208" s="7"/>
      <c r="G4208" s="7"/>
      <c r="H4208" s="7"/>
      <c r="I4208" s="7"/>
      <c r="N4208" s="5"/>
    </row>
    <row r="4209" spans="5:14" x14ac:dyDescent="0.35">
      <c r="E4209" s="7"/>
      <c r="F4209" s="7"/>
      <c r="G4209" s="7"/>
      <c r="H4209" s="7"/>
      <c r="I4209" s="7"/>
      <c r="N4209" s="5"/>
    </row>
    <row r="4210" spans="5:14" x14ac:dyDescent="0.35">
      <c r="E4210" s="7"/>
      <c r="F4210" s="7"/>
      <c r="G4210" s="7"/>
      <c r="H4210" s="7"/>
      <c r="I4210" s="7"/>
      <c r="N4210" s="5"/>
    </row>
    <row r="4211" spans="5:14" x14ac:dyDescent="0.35">
      <c r="E4211" s="7"/>
      <c r="F4211" s="7"/>
      <c r="G4211" s="7"/>
      <c r="H4211" s="7"/>
      <c r="I4211" s="7"/>
      <c r="N4211" s="5"/>
    </row>
    <row r="4212" spans="5:14" x14ac:dyDescent="0.35">
      <c r="E4212" s="7"/>
      <c r="F4212" s="7"/>
      <c r="G4212" s="7"/>
      <c r="H4212" s="7"/>
      <c r="I4212" s="7"/>
      <c r="N4212" s="5"/>
    </row>
    <row r="4213" spans="5:14" x14ac:dyDescent="0.35">
      <c r="E4213" s="7"/>
      <c r="F4213" s="7"/>
      <c r="G4213" s="7"/>
      <c r="H4213" s="7"/>
      <c r="I4213" s="7"/>
      <c r="N4213" s="5"/>
    </row>
    <row r="4214" spans="5:14" x14ac:dyDescent="0.35">
      <c r="E4214" s="7"/>
      <c r="F4214" s="7"/>
      <c r="G4214" s="7"/>
      <c r="H4214" s="7"/>
      <c r="I4214" s="7"/>
      <c r="N4214" s="5"/>
    </row>
    <row r="4215" spans="5:14" x14ac:dyDescent="0.35">
      <c r="E4215" s="7"/>
      <c r="F4215" s="7"/>
      <c r="G4215" s="7"/>
      <c r="H4215" s="7"/>
      <c r="I4215" s="7"/>
      <c r="N4215" s="5"/>
    </row>
    <row r="4216" spans="5:14" x14ac:dyDescent="0.35">
      <c r="E4216" s="7"/>
      <c r="F4216" s="7"/>
      <c r="G4216" s="7"/>
      <c r="H4216" s="7"/>
      <c r="I4216" s="7"/>
      <c r="N4216" s="5"/>
    </row>
    <row r="4217" spans="5:14" x14ac:dyDescent="0.35">
      <c r="E4217" s="7"/>
      <c r="F4217" s="7"/>
      <c r="G4217" s="7"/>
      <c r="H4217" s="7"/>
      <c r="I4217" s="7"/>
      <c r="N4217" s="5"/>
    </row>
    <row r="4218" spans="5:14" x14ac:dyDescent="0.35">
      <c r="E4218" s="7"/>
      <c r="F4218" s="7"/>
      <c r="G4218" s="7"/>
      <c r="H4218" s="7"/>
      <c r="I4218" s="7"/>
      <c r="N4218" s="5"/>
    </row>
    <row r="4219" spans="5:14" x14ac:dyDescent="0.35">
      <c r="E4219" s="7"/>
      <c r="F4219" s="7"/>
      <c r="G4219" s="7"/>
      <c r="H4219" s="7"/>
      <c r="I4219" s="7"/>
      <c r="N4219" s="5"/>
    </row>
    <row r="4220" spans="5:14" x14ac:dyDescent="0.35">
      <c r="E4220" s="7"/>
      <c r="F4220" s="7"/>
      <c r="G4220" s="7"/>
      <c r="H4220" s="7"/>
      <c r="I4220" s="7"/>
      <c r="N4220" s="5"/>
    </row>
    <row r="4221" spans="5:14" x14ac:dyDescent="0.35">
      <c r="E4221" s="7"/>
      <c r="F4221" s="7"/>
      <c r="G4221" s="7"/>
      <c r="H4221" s="7"/>
      <c r="I4221" s="7"/>
      <c r="N4221" s="5"/>
    </row>
    <row r="4222" spans="5:14" x14ac:dyDescent="0.35">
      <c r="E4222" s="7"/>
      <c r="F4222" s="7"/>
      <c r="G4222" s="7"/>
      <c r="H4222" s="7"/>
      <c r="I4222" s="7"/>
      <c r="N4222" s="5"/>
    </row>
    <row r="4223" spans="5:14" x14ac:dyDescent="0.35">
      <c r="E4223" s="7"/>
      <c r="F4223" s="7"/>
      <c r="G4223" s="7"/>
      <c r="H4223" s="7"/>
      <c r="I4223" s="7"/>
      <c r="N4223" s="5"/>
    </row>
    <row r="4224" spans="5:14" x14ac:dyDescent="0.35">
      <c r="E4224" s="7"/>
      <c r="F4224" s="7"/>
      <c r="G4224" s="7"/>
      <c r="H4224" s="7"/>
      <c r="I4224" s="7"/>
      <c r="N4224" s="5"/>
    </row>
    <row r="4225" spans="5:14" x14ac:dyDescent="0.35">
      <c r="E4225" s="7"/>
      <c r="F4225" s="7"/>
      <c r="G4225" s="7"/>
      <c r="H4225" s="7"/>
      <c r="I4225" s="7"/>
      <c r="N4225" s="5"/>
    </row>
    <row r="4226" spans="5:14" x14ac:dyDescent="0.35">
      <c r="E4226" s="7"/>
      <c r="F4226" s="7"/>
      <c r="G4226" s="7"/>
      <c r="H4226" s="7"/>
      <c r="I4226" s="7"/>
      <c r="N4226" s="5"/>
    </row>
    <row r="4227" spans="5:14" x14ac:dyDescent="0.35">
      <c r="E4227" s="7"/>
      <c r="F4227" s="7"/>
      <c r="G4227" s="7"/>
      <c r="H4227" s="7"/>
      <c r="I4227" s="7"/>
      <c r="N4227" s="5"/>
    </row>
    <row r="4228" spans="5:14" x14ac:dyDescent="0.35">
      <c r="E4228" s="7"/>
      <c r="F4228" s="7"/>
      <c r="G4228" s="7"/>
      <c r="H4228" s="7"/>
      <c r="I4228" s="7"/>
      <c r="N4228" s="5"/>
    </row>
    <row r="4229" spans="5:14" x14ac:dyDescent="0.35">
      <c r="E4229" s="7"/>
      <c r="F4229" s="7"/>
      <c r="G4229" s="7"/>
      <c r="H4229" s="7"/>
      <c r="I4229" s="7"/>
      <c r="N4229" s="5"/>
    </row>
    <row r="4230" spans="5:14" x14ac:dyDescent="0.35">
      <c r="E4230" s="7"/>
      <c r="F4230" s="7"/>
      <c r="G4230" s="7"/>
      <c r="H4230" s="7"/>
      <c r="I4230" s="7"/>
      <c r="N4230" s="5"/>
    </row>
    <row r="4231" spans="5:14" x14ac:dyDescent="0.35">
      <c r="E4231" s="7"/>
      <c r="F4231" s="7"/>
      <c r="G4231" s="7"/>
      <c r="H4231" s="7"/>
      <c r="I4231" s="7"/>
      <c r="N4231" s="5"/>
    </row>
    <row r="4232" spans="5:14" x14ac:dyDescent="0.35">
      <c r="E4232" s="7"/>
      <c r="F4232" s="7"/>
      <c r="G4232" s="7"/>
      <c r="H4232" s="7"/>
      <c r="I4232" s="7"/>
      <c r="N4232" s="5"/>
    </row>
    <row r="4233" spans="5:14" x14ac:dyDescent="0.35">
      <c r="E4233" s="7"/>
      <c r="F4233" s="7"/>
      <c r="G4233" s="7"/>
      <c r="H4233" s="7"/>
      <c r="I4233" s="7"/>
      <c r="N4233" s="5"/>
    </row>
    <row r="4234" spans="5:14" x14ac:dyDescent="0.35">
      <c r="E4234" s="7"/>
      <c r="F4234" s="7"/>
      <c r="G4234" s="7"/>
      <c r="H4234" s="7"/>
      <c r="I4234" s="7"/>
      <c r="N4234" s="5"/>
    </row>
    <row r="4235" spans="5:14" x14ac:dyDescent="0.35">
      <c r="E4235" s="7"/>
      <c r="F4235" s="7"/>
      <c r="G4235" s="7"/>
      <c r="H4235" s="7"/>
      <c r="I4235" s="7"/>
      <c r="N4235" s="5"/>
    </row>
    <row r="4236" spans="5:14" x14ac:dyDescent="0.35">
      <c r="E4236" s="7"/>
      <c r="F4236" s="7"/>
      <c r="G4236" s="7"/>
      <c r="H4236" s="7"/>
      <c r="I4236" s="7"/>
      <c r="N4236" s="5"/>
    </row>
    <row r="4237" spans="5:14" x14ac:dyDescent="0.35">
      <c r="E4237" s="7"/>
      <c r="F4237" s="7"/>
      <c r="G4237" s="7"/>
      <c r="H4237" s="7"/>
      <c r="I4237" s="7"/>
      <c r="N4237" s="5"/>
    </row>
    <row r="4238" spans="5:14" x14ac:dyDescent="0.35">
      <c r="E4238" s="7"/>
      <c r="F4238" s="7"/>
      <c r="G4238" s="7"/>
      <c r="H4238" s="7"/>
      <c r="I4238" s="7"/>
      <c r="N4238" s="5"/>
    </row>
    <row r="4239" spans="5:14" x14ac:dyDescent="0.35">
      <c r="E4239" s="7"/>
      <c r="F4239" s="7"/>
      <c r="G4239" s="7"/>
      <c r="H4239" s="7"/>
      <c r="I4239" s="7"/>
      <c r="N4239" s="5"/>
    </row>
    <row r="4240" spans="5:14" x14ac:dyDescent="0.35">
      <c r="E4240" s="7"/>
      <c r="F4240" s="7"/>
      <c r="G4240" s="7"/>
      <c r="H4240" s="7"/>
      <c r="I4240" s="7"/>
      <c r="N4240" s="5"/>
    </row>
    <row r="4241" spans="5:14" x14ac:dyDescent="0.35">
      <c r="E4241" s="7"/>
      <c r="F4241" s="7"/>
      <c r="G4241" s="7"/>
      <c r="H4241" s="7"/>
      <c r="I4241" s="7"/>
      <c r="N4241" s="5"/>
    </row>
    <row r="4242" spans="5:14" x14ac:dyDescent="0.35">
      <c r="E4242" s="7"/>
      <c r="F4242" s="7"/>
      <c r="G4242" s="7"/>
      <c r="H4242" s="7"/>
      <c r="I4242" s="7"/>
      <c r="N4242" s="5"/>
    </row>
    <row r="4243" spans="5:14" x14ac:dyDescent="0.35">
      <c r="E4243" s="7"/>
      <c r="F4243" s="7"/>
      <c r="G4243" s="7"/>
      <c r="H4243" s="7"/>
      <c r="I4243" s="7"/>
      <c r="N4243" s="5"/>
    </row>
    <row r="4244" spans="5:14" x14ac:dyDescent="0.35">
      <c r="E4244" s="7"/>
      <c r="F4244" s="7"/>
      <c r="G4244" s="7"/>
      <c r="H4244" s="7"/>
      <c r="I4244" s="7"/>
      <c r="N4244" s="5"/>
    </row>
    <row r="4245" spans="5:14" x14ac:dyDescent="0.35">
      <c r="E4245" s="7"/>
      <c r="F4245" s="7"/>
      <c r="G4245" s="7"/>
      <c r="H4245" s="7"/>
      <c r="I4245" s="7"/>
      <c r="N4245" s="5"/>
    </row>
    <row r="4246" spans="5:14" x14ac:dyDescent="0.35">
      <c r="E4246" s="7"/>
      <c r="F4246" s="7"/>
      <c r="G4246" s="7"/>
      <c r="H4246" s="7"/>
      <c r="I4246" s="7"/>
      <c r="N4246" s="5"/>
    </row>
    <row r="4247" spans="5:14" x14ac:dyDescent="0.35">
      <c r="E4247" s="7"/>
      <c r="F4247" s="7"/>
      <c r="G4247" s="7"/>
      <c r="H4247" s="7"/>
      <c r="I4247" s="7"/>
      <c r="N4247" s="5"/>
    </row>
    <row r="4248" spans="5:14" x14ac:dyDescent="0.35">
      <c r="E4248" s="7"/>
      <c r="F4248" s="7"/>
      <c r="G4248" s="7"/>
      <c r="H4248" s="7"/>
      <c r="I4248" s="7"/>
      <c r="N4248" s="5"/>
    </row>
    <row r="4249" spans="5:14" x14ac:dyDescent="0.35">
      <c r="E4249" s="7"/>
      <c r="F4249" s="7"/>
      <c r="G4249" s="7"/>
      <c r="H4249" s="7"/>
      <c r="I4249" s="7"/>
      <c r="N4249" s="5"/>
    </row>
    <row r="4250" spans="5:14" x14ac:dyDescent="0.35">
      <c r="E4250" s="7"/>
      <c r="F4250" s="7"/>
      <c r="G4250" s="7"/>
      <c r="H4250" s="7"/>
      <c r="I4250" s="7"/>
      <c r="N4250" s="5"/>
    </row>
    <row r="4251" spans="5:14" x14ac:dyDescent="0.35">
      <c r="E4251" s="7"/>
      <c r="F4251" s="7"/>
      <c r="G4251" s="7"/>
      <c r="H4251" s="7"/>
      <c r="I4251" s="7"/>
      <c r="N4251" s="5"/>
    </row>
    <row r="4252" spans="5:14" x14ac:dyDescent="0.35">
      <c r="E4252" s="7"/>
      <c r="F4252" s="7"/>
      <c r="G4252" s="7"/>
      <c r="H4252" s="7"/>
      <c r="I4252" s="7"/>
      <c r="N4252" s="5"/>
    </row>
    <row r="4253" spans="5:14" x14ac:dyDescent="0.35">
      <c r="E4253" s="7"/>
      <c r="F4253" s="7"/>
      <c r="G4253" s="7"/>
      <c r="H4253" s="7"/>
      <c r="I4253" s="7"/>
      <c r="N4253" s="5"/>
    </row>
    <row r="4254" spans="5:14" x14ac:dyDescent="0.35">
      <c r="E4254" s="7"/>
      <c r="F4254" s="7"/>
      <c r="G4254" s="7"/>
      <c r="H4254" s="7"/>
      <c r="I4254" s="7"/>
      <c r="N4254" s="5"/>
    </row>
    <row r="4255" spans="5:14" x14ac:dyDescent="0.35">
      <c r="E4255" s="7"/>
      <c r="F4255" s="7"/>
      <c r="G4255" s="7"/>
      <c r="H4255" s="7"/>
      <c r="I4255" s="7"/>
      <c r="N4255" s="5"/>
    </row>
    <row r="4256" spans="5:14" x14ac:dyDescent="0.35">
      <c r="E4256" s="7"/>
      <c r="F4256" s="7"/>
      <c r="G4256" s="7"/>
      <c r="H4256" s="7"/>
      <c r="I4256" s="7"/>
      <c r="N4256" s="5"/>
    </row>
    <row r="4257" spans="5:14" x14ac:dyDescent="0.35">
      <c r="E4257" s="7"/>
      <c r="F4257" s="7"/>
      <c r="G4257" s="7"/>
      <c r="H4257" s="7"/>
      <c r="I4257" s="7"/>
      <c r="N4257" s="5"/>
    </row>
    <row r="4258" spans="5:14" x14ac:dyDescent="0.35">
      <c r="E4258" s="7"/>
      <c r="F4258" s="7"/>
      <c r="G4258" s="7"/>
      <c r="H4258" s="7"/>
      <c r="I4258" s="7"/>
      <c r="N4258" s="5"/>
    </row>
    <row r="4259" spans="5:14" x14ac:dyDescent="0.35">
      <c r="E4259" s="7"/>
      <c r="F4259" s="7"/>
      <c r="G4259" s="7"/>
      <c r="H4259" s="7"/>
      <c r="I4259" s="7"/>
      <c r="N4259" s="5"/>
    </row>
    <row r="4260" spans="5:14" x14ac:dyDescent="0.35">
      <c r="E4260" s="7"/>
      <c r="F4260" s="7"/>
      <c r="G4260" s="7"/>
      <c r="H4260" s="7"/>
      <c r="I4260" s="7"/>
      <c r="N4260" s="5"/>
    </row>
    <row r="4261" spans="5:14" x14ac:dyDescent="0.35">
      <c r="E4261" s="7"/>
      <c r="F4261" s="7"/>
      <c r="G4261" s="7"/>
      <c r="H4261" s="7"/>
      <c r="I4261" s="7"/>
      <c r="N4261" s="5"/>
    </row>
    <row r="4262" spans="5:14" x14ac:dyDescent="0.35">
      <c r="E4262" s="7"/>
      <c r="F4262" s="7"/>
      <c r="G4262" s="7"/>
      <c r="H4262" s="7"/>
      <c r="I4262" s="7"/>
      <c r="N4262" s="5"/>
    </row>
    <row r="4263" spans="5:14" x14ac:dyDescent="0.35">
      <c r="E4263" s="7"/>
      <c r="F4263" s="7"/>
      <c r="G4263" s="7"/>
      <c r="H4263" s="7"/>
      <c r="I4263" s="7"/>
      <c r="N4263" s="5"/>
    </row>
    <row r="4264" spans="5:14" x14ac:dyDescent="0.35">
      <c r="E4264" s="7"/>
      <c r="F4264" s="7"/>
      <c r="G4264" s="7"/>
      <c r="H4264" s="7"/>
      <c r="I4264" s="7"/>
      <c r="N4264" s="5"/>
    </row>
    <row r="4265" spans="5:14" x14ac:dyDescent="0.35">
      <c r="E4265" s="7"/>
      <c r="F4265" s="7"/>
      <c r="G4265" s="7"/>
      <c r="H4265" s="7"/>
      <c r="I4265" s="7"/>
      <c r="N4265" s="5"/>
    </row>
    <row r="4266" spans="5:14" x14ac:dyDescent="0.35">
      <c r="E4266" s="7"/>
      <c r="F4266" s="7"/>
      <c r="G4266" s="7"/>
      <c r="H4266" s="7"/>
      <c r="I4266" s="7"/>
      <c r="N4266" s="5"/>
    </row>
    <row r="4267" spans="5:14" x14ac:dyDescent="0.35">
      <c r="E4267" s="7"/>
      <c r="F4267" s="7"/>
      <c r="G4267" s="7"/>
      <c r="H4267" s="7"/>
      <c r="I4267" s="7"/>
      <c r="N4267" s="5"/>
    </row>
    <row r="4268" spans="5:14" x14ac:dyDescent="0.35">
      <c r="E4268" s="7"/>
      <c r="F4268" s="7"/>
      <c r="G4268" s="7"/>
      <c r="H4268" s="7"/>
      <c r="I4268" s="7"/>
      <c r="N4268" s="5"/>
    </row>
    <row r="4269" spans="5:14" x14ac:dyDescent="0.35">
      <c r="E4269" s="7"/>
      <c r="F4269" s="7"/>
      <c r="G4269" s="7"/>
      <c r="H4269" s="7"/>
      <c r="I4269" s="7"/>
      <c r="N4269" s="5"/>
    </row>
    <row r="4270" spans="5:14" x14ac:dyDescent="0.35">
      <c r="E4270" s="7"/>
      <c r="F4270" s="7"/>
      <c r="G4270" s="7"/>
      <c r="H4270" s="7"/>
      <c r="I4270" s="7"/>
      <c r="N4270" s="5"/>
    </row>
    <row r="4271" spans="5:14" x14ac:dyDescent="0.35">
      <c r="E4271" s="7"/>
      <c r="F4271" s="7"/>
      <c r="G4271" s="7"/>
      <c r="H4271" s="7"/>
      <c r="I4271" s="7"/>
      <c r="N4271" s="5"/>
    </row>
    <row r="4272" spans="5:14" x14ac:dyDescent="0.35">
      <c r="E4272" s="7"/>
      <c r="F4272" s="7"/>
      <c r="G4272" s="7"/>
      <c r="H4272" s="7"/>
      <c r="I4272" s="7"/>
      <c r="N4272" s="5"/>
    </row>
    <row r="4273" spans="5:14" x14ac:dyDescent="0.35">
      <c r="E4273" s="7"/>
      <c r="F4273" s="7"/>
      <c r="G4273" s="7"/>
      <c r="H4273" s="7"/>
      <c r="I4273" s="7"/>
      <c r="N4273" s="5"/>
    </row>
    <row r="4274" spans="5:14" x14ac:dyDescent="0.35">
      <c r="E4274" s="7"/>
      <c r="F4274" s="7"/>
      <c r="G4274" s="7"/>
      <c r="H4274" s="7"/>
      <c r="I4274" s="7"/>
      <c r="N4274" s="5"/>
    </row>
    <row r="4275" spans="5:14" x14ac:dyDescent="0.35">
      <c r="E4275" s="7"/>
      <c r="F4275" s="7"/>
      <c r="G4275" s="7"/>
      <c r="H4275" s="7"/>
      <c r="I4275" s="7"/>
      <c r="N4275" s="5"/>
    </row>
    <row r="4276" spans="5:14" x14ac:dyDescent="0.35">
      <c r="E4276" s="7"/>
      <c r="F4276" s="7"/>
      <c r="G4276" s="7"/>
      <c r="H4276" s="7"/>
      <c r="I4276" s="7"/>
      <c r="N4276" s="5"/>
    </row>
    <row r="4277" spans="5:14" x14ac:dyDescent="0.35">
      <c r="E4277" s="7"/>
      <c r="F4277" s="7"/>
      <c r="G4277" s="7"/>
      <c r="H4277" s="7"/>
      <c r="I4277" s="7"/>
      <c r="N4277" s="5"/>
    </row>
    <row r="4278" spans="5:14" x14ac:dyDescent="0.35">
      <c r="E4278" s="7"/>
      <c r="F4278" s="7"/>
      <c r="G4278" s="7"/>
      <c r="H4278" s="7"/>
      <c r="I4278" s="7"/>
      <c r="N4278" s="5"/>
    </row>
    <row r="4279" spans="5:14" x14ac:dyDescent="0.35">
      <c r="E4279" s="7"/>
      <c r="F4279" s="7"/>
      <c r="G4279" s="7"/>
      <c r="H4279" s="7"/>
      <c r="I4279" s="7"/>
      <c r="N4279" s="5"/>
    </row>
    <row r="4280" spans="5:14" x14ac:dyDescent="0.35">
      <c r="E4280" s="7"/>
      <c r="F4280" s="7"/>
      <c r="G4280" s="7"/>
      <c r="H4280" s="7"/>
      <c r="I4280" s="7"/>
      <c r="N4280" s="5"/>
    </row>
    <row r="4281" spans="5:14" x14ac:dyDescent="0.35">
      <c r="E4281" s="7"/>
      <c r="F4281" s="7"/>
      <c r="G4281" s="7"/>
      <c r="H4281" s="7"/>
      <c r="I4281" s="7"/>
      <c r="N4281" s="5"/>
    </row>
    <row r="4282" spans="5:14" x14ac:dyDescent="0.35">
      <c r="E4282" s="7"/>
      <c r="F4282" s="7"/>
      <c r="G4282" s="7"/>
      <c r="H4282" s="7"/>
      <c r="I4282" s="7"/>
      <c r="N4282" s="5"/>
    </row>
    <row r="4283" spans="5:14" x14ac:dyDescent="0.35">
      <c r="E4283" s="7"/>
      <c r="F4283" s="7"/>
      <c r="G4283" s="7"/>
      <c r="H4283" s="7"/>
      <c r="I4283" s="7"/>
      <c r="N4283" s="5"/>
    </row>
    <row r="4284" spans="5:14" x14ac:dyDescent="0.35">
      <c r="E4284" s="7"/>
      <c r="F4284" s="7"/>
      <c r="G4284" s="7"/>
      <c r="H4284" s="7"/>
      <c r="I4284" s="7"/>
      <c r="N4284" s="5"/>
    </row>
    <row r="4285" spans="5:14" x14ac:dyDescent="0.35">
      <c r="E4285" s="7"/>
      <c r="F4285" s="7"/>
      <c r="G4285" s="7"/>
      <c r="H4285" s="7"/>
      <c r="I4285" s="7"/>
      <c r="N4285" s="5"/>
    </row>
    <row r="4286" spans="5:14" x14ac:dyDescent="0.35">
      <c r="E4286" s="7"/>
      <c r="F4286" s="7"/>
      <c r="G4286" s="7"/>
      <c r="H4286" s="7"/>
      <c r="I4286" s="7"/>
      <c r="N4286" s="5"/>
    </row>
    <row r="4287" spans="5:14" x14ac:dyDescent="0.35">
      <c r="E4287" s="7"/>
      <c r="F4287" s="7"/>
      <c r="G4287" s="7"/>
      <c r="H4287" s="7"/>
      <c r="I4287" s="7"/>
      <c r="N4287" s="5"/>
    </row>
    <row r="4288" spans="5:14" x14ac:dyDescent="0.35">
      <c r="E4288" s="7"/>
      <c r="F4288" s="7"/>
      <c r="G4288" s="7"/>
      <c r="H4288" s="7"/>
      <c r="I4288" s="7"/>
      <c r="N4288" s="5"/>
    </row>
    <row r="4289" spans="5:14" x14ac:dyDescent="0.35">
      <c r="E4289" s="7"/>
      <c r="F4289" s="7"/>
      <c r="G4289" s="7"/>
      <c r="H4289" s="7"/>
      <c r="I4289" s="7"/>
      <c r="N4289" s="5"/>
    </row>
    <row r="4290" spans="5:14" x14ac:dyDescent="0.35">
      <c r="E4290" s="7"/>
      <c r="F4290" s="7"/>
      <c r="G4290" s="7"/>
      <c r="H4290" s="7"/>
      <c r="I4290" s="7"/>
      <c r="N4290" s="5"/>
    </row>
    <row r="4291" spans="5:14" x14ac:dyDescent="0.35">
      <c r="E4291" s="7"/>
      <c r="F4291" s="7"/>
      <c r="G4291" s="7"/>
      <c r="H4291" s="7"/>
      <c r="I4291" s="7"/>
      <c r="N4291" s="5"/>
    </row>
    <row r="4292" spans="5:14" x14ac:dyDescent="0.35">
      <c r="E4292" s="7"/>
      <c r="F4292" s="7"/>
      <c r="G4292" s="7"/>
      <c r="H4292" s="7"/>
      <c r="I4292" s="7"/>
      <c r="N4292" s="5"/>
    </row>
    <row r="4293" spans="5:14" x14ac:dyDescent="0.35">
      <c r="E4293" s="7"/>
      <c r="F4293" s="7"/>
      <c r="G4293" s="7"/>
      <c r="H4293" s="7"/>
      <c r="I4293" s="7"/>
      <c r="N4293" s="5"/>
    </row>
    <row r="4294" spans="5:14" x14ac:dyDescent="0.35">
      <c r="E4294" s="7"/>
      <c r="F4294" s="7"/>
      <c r="G4294" s="7"/>
      <c r="H4294" s="7"/>
      <c r="I4294" s="7"/>
      <c r="N4294" s="5"/>
    </row>
    <row r="4295" spans="5:14" x14ac:dyDescent="0.35">
      <c r="E4295" s="7"/>
      <c r="F4295" s="7"/>
      <c r="G4295" s="7"/>
      <c r="H4295" s="7"/>
      <c r="I4295" s="7"/>
      <c r="N4295" s="5"/>
    </row>
    <row r="4296" spans="5:14" x14ac:dyDescent="0.35">
      <c r="E4296" s="7"/>
      <c r="F4296" s="7"/>
      <c r="G4296" s="7"/>
      <c r="H4296" s="7"/>
      <c r="I4296" s="7"/>
      <c r="N4296" s="5"/>
    </row>
    <row r="4297" spans="5:14" x14ac:dyDescent="0.35">
      <c r="E4297" s="7"/>
      <c r="F4297" s="7"/>
      <c r="G4297" s="7"/>
      <c r="H4297" s="7"/>
      <c r="I4297" s="7"/>
      <c r="N4297" s="5"/>
    </row>
    <row r="4298" spans="5:14" x14ac:dyDescent="0.35">
      <c r="E4298" s="7"/>
      <c r="F4298" s="7"/>
      <c r="G4298" s="7"/>
      <c r="H4298" s="7"/>
      <c r="I4298" s="7"/>
      <c r="N4298" s="5"/>
    </row>
    <row r="4299" spans="5:14" x14ac:dyDescent="0.35">
      <c r="E4299" s="7"/>
      <c r="F4299" s="7"/>
      <c r="G4299" s="7"/>
      <c r="H4299" s="7"/>
      <c r="I4299" s="7"/>
      <c r="N4299" s="5"/>
    </row>
    <row r="4300" spans="5:14" x14ac:dyDescent="0.35">
      <c r="E4300" s="7"/>
      <c r="F4300" s="7"/>
      <c r="G4300" s="7"/>
      <c r="H4300" s="7"/>
      <c r="I4300" s="7"/>
      <c r="N4300" s="5"/>
    </row>
    <row r="4301" spans="5:14" x14ac:dyDescent="0.35">
      <c r="E4301" s="7"/>
      <c r="F4301" s="7"/>
      <c r="G4301" s="7"/>
      <c r="H4301" s="7"/>
      <c r="I4301" s="7"/>
      <c r="N4301" s="5"/>
    </row>
    <row r="4302" spans="5:14" x14ac:dyDescent="0.35">
      <c r="E4302" s="7"/>
      <c r="F4302" s="7"/>
      <c r="G4302" s="7"/>
      <c r="H4302" s="7"/>
      <c r="I4302" s="7"/>
      <c r="N4302" s="5"/>
    </row>
    <row r="4303" spans="5:14" x14ac:dyDescent="0.35">
      <c r="E4303" s="7"/>
      <c r="F4303" s="7"/>
      <c r="G4303" s="7"/>
      <c r="H4303" s="7"/>
      <c r="I4303" s="7"/>
      <c r="N4303" s="5"/>
    </row>
    <row r="4304" spans="5:14" x14ac:dyDescent="0.35">
      <c r="E4304" s="7"/>
      <c r="F4304" s="7"/>
      <c r="G4304" s="7"/>
      <c r="H4304" s="7"/>
      <c r="I4304" s="7"/>
      <c r="N4304" s="5"/>
    </row>
    <row r="4305" spans="5:14" x14ac:dyDescent="0.35">
      <c r="E4305" s="7"/>
      <c r="F4305" s="7"/>
      <c r="G4305" s="7"/>
      <c r="H4305" s="7"/>
      <c r="I4305" s="7"/>
      <c r="N4305" s="5"/>
    </row>
    <row r="4306" spans="5:14" x14ac:dyDescent="0.35">
      <c r="E4306" s="7"/>
      <c r="F4306" s="7"/>
      <c r="G4306" s="7"/>
      <c r="H4306" s="7"/>
      <c r="I4306" s="7"/>
      <c r="N4306" s="5"/>
    </row>
    <row r="4307" spans="5:14" x14ac:dyDescent="0.35">
      <c r="E4307" s="7"/>
      <c r="F4307" s="7"/>
      <c r="G4307" s="7"/>
      <c r="H4307" s="7"/>
      <c r="I4307" s="7"/>
      <c r="N4307" s="5"/>
    </row>
    <row r="4308" spans="5:14" x14ac:dyDescent="0.35">
      <c r="E4308" s="7"/>
      <c r="F4308" s="7"/>
      <c r="G4308" s="7"/>
      <c r="H4308" s="7"/>
      <c r="I4308" s="7"/>
      <c r="N4308" s="5"/>
    </row>
    <row r="4309" spans="5:14" x14ac:dyDescent="0.35">
      <c r="E4309" s="7"/>
      <c r="F4309" s="7"/>
      <c r="G4309" s="7"/>
      <c r="H4309" s="7"/>
      <c r="I4309" s="7"/>
      <c r="N4309" s="5"/>
    </row>
    <row r="4310" spans="5:14" x14ac:dyDescent="0.35">
      <c r="E4310" s="7"/>
      <c r="F4310" s="7"/>
      <c r="G4310" s="7"/>
      <c r="H4310" s="7"/>
      <c r="I4310" s="7"/>
      <c r="N4310" s="5"/>
    </row>
    <row r="4311" spans="5:14" x14ac:dyDescent="0.35">
      <c r="E4311" s="7"/>
      <c r="F4311" s="7"/>
      <c r="G4311" s="7"/>
      <c r="H4311" s="7"/>
      <c r="I4311" s="7"/>
      <c r="N4311" s="5"/>
    </row>
    <row r="4312" spans="5:14" x14ac:dyDescent="0.35">
      <c r="E4312" s="7"/>
      <c r="F4312" s="7"/>
      <c r="G4312" s="7"/>
      <c r="H4312" s="7"/>
      <c r="I4312" s="7"/>
      <c r="N4312" s="5"/>
    </row>
    <row r="4313" spans="5:14" x14ac:dyDescent="0.35">
      <c r="E4313" s="7"/>
      <c r="F4313" s="7"/>
      <c r="G4313" s="7"/>
      <c r="H4313" s="7"/>
      <c r="I4313" s="7"/>
      <c r="N4313" s="5"/>
    </row>
    <row r="4314" spans="5:14" x14ac:dyDescent="0.35">
      <c r="E4314" s="7"/>
      <c r="F4314" s="7"/>
      <c r="G4314" s="7"/>
      <c r="H4314" s="7"/>
      <c r="I4314" s="7"/>
      <c r="N4314" s="5"/>
    </row>
    <row r="4315" spans="5:14" x14ac:dyDescent="0.35">
      <c r="E4315" s="7"/>
      <c r="F4315" s="7"/>
      <c r="G4315" s="7"/>
      <c r="H4315" s="7"/>
      <c r="I4315" s="7"/>
      <c r="N4315" s="5"/>
    </row>
    <row r="4316" spans="5:14" x14ac:dyDescent="0.35">
      <c r="E4316" s="7"/>
      <c r="F4316" s="7"/>
      <c r="G4316" s="7"/>
      <c r="H4316" s="7"/>
      <c r="I4316" s="7"/>
      <c r="N4316" s="5"/>
    </row>
    <row r="4317" spans="5:14" x14ac:dyDescent="0.35">
      <c r="E4317" s="7"/>
      <c r="F4317" s="7"/>
      <c r="G4317" s="7"/>
      <c r="H4317" s="7"/>
      <c r="I4317" s="7"/>
      <c r="N4317" s="5"/>
    </row>
    <row r="4318" spans="5:14" x14ac:dyDescent="0.35">
      <c r="E4318" s="7"/>
      <c r="F4318" s="7"/>
      <c r="G4318" s="7"/>
      <c r="H4318" s="7"/>
      <c r="I4318" s="7"/>
      <c r="N4318" s="5"/>
    </row>
    <row r="4319" spans="5:14" x14ac:dyDescent="0.35">
      <c r="E4319" s="7"/>
      <c r="F4319" s="7"/>
      <c r="G4319" s="7"/>
      <c r="H4319" s="7"/>
      <c r="I4319" s="7"/>
      <c r="N4319" s="5"/>
    </row>
    <row r="4320" spans="5:14" x14ac:dyDescent="0.35">
      <c r="E4320" s="7"/>
      <c r="F4320" s="7"/>
      <c r="G4320" s="7"/>
      <c r="H4320" s="7"/>
      <c r="I4320" s="7"/>
      <c r="N4320" s="5"/>
    </row>
    <row r="4321" spans="5:14" x14ac:dyDescent="0.35">
      <c r="E4321" s="7"/>
      <c r="F4321" s="7"/>
      <c r="G4321" s="7"/>
      <c r="H4321" s="7"/>
      <c r="I4321" s="7"/>
      <c r="N4321" s="5"/>
    </row>
    <row r="4322" spans="5:14" x14ac:dyDescent="0.35">
      <c r="E4322" s="7"/>
      <c r="F4322" s="7"/>
      <c r="G4322" s="7"/>
      <c r="H4322" s="7"/>
      <c r="I4322" s="7"/>
      <c r="N4322" s="5"/>
    </row>
    <row r="4323" spans="5:14" x14ac:dyDescent="0.35">
      <c r="E4323" s="7"/>
      <c r="F4323" s="7"/>
      <c r="G4323" s="7"/>
      <c r="H4323" s="7"/>
      <c r="I4323" s="7"/>
      <c r="N4323" s="5"/>
    </row>
    <row r="4324" spans="5:14" x14ac:dyDescent="0.35">
      <c r="E4324" s="7"/>
      <c r="F4324" s="7"/>
      <c r="G4324" s="7"/>
      <c r="H4324" s="7"/>
      <c r="I4324" s="7"/>
      <c r="N4324" s="5"/>
    </row>
    <row r="4325" spans="5:14" x14ac:dyDescent="0.35">
      <c r="E4325" s="7"/>
      <c r="F4325" s="7"/>
      <c r="G4325" s="7"/>
      <c r="H4325" s="7"/>
      <c r="I4325" s="7"/>
      <c r="N4325" s="5"/>
    </row>
    <row r="4326" spans="5:14" x14ac:dyDescent="0.35">
      <c r="E4326" s="7"/>
      <c r="F4326" s="7"/>
      <c r="G4326" s="7"/>
      <c r="H4326" s="7"/>
      <c r="I4326" s="7"/>
      <c r="N4326" s="5"/>
    </row>
    <row r="4327" spans="5:14" x14ac:dyDescent="0.35">
      <c r="E4327" s="7"/>
      <c r="F4327" s="7"/>
      <c r="G4327" s="7"/>
      <c r="H4327" s="7"/>
      <c r="I4327" s="7"/>
      <c r="N4327" s="5"/>
    </row>
    <row r="4328" spans="5:14" x14ac:dyDescent="0.35">
      <c r="E4328" s="7"/>
      <c r="F4328" s="7"/>
      <c r="G4328" s="7"/>
      <c r="H4328" s="7"/>
      <c r="I4328" s="7"/>
      <c r="N4328" s="5"/>
    </row>
    <row r="4329" spans="5:14" x14ac:dyDescent="0.35">
      <c r="E4329" s="7"/>
      <c r="F4329" s="7"/>
      <c r="G4329" s="7"/>
      <c r="H4329" s="7"/>
      <c r="I4329" s="7"/>
      <c r="N4329" s="5"/>
    </row>
    <row r="4330" spans="5:14" x14ac:dyDescent="0.35">
      <c r="E4330" s="7"/>
      <c r="F4330" s="7"/>
      <c r="G4330" s="7"/>
      <c r="H4330" s="7"/>
      <c r="I4330" s="7"/>
      <c r="N4330" s="5"/>
    </row>
    <row r="4331" spans="5:14" x14ac:dyDescent="0.35">
      <c r="E4331" s="7"/>
      <c r="F4331" s="7"/>
      <c r="G4331" s="7"/>
      <c r="H4331" s="7"/>
      <c r="I4331" s="7"/>
      <c r="N4331" s="5"/>
    </row>
    <row r="4332" spans="5:14" x14ac:dyDescent="0.35">
      <c r="E4332" s="7"/>
      <c r="F4332" s="7"/>
      <c r="G4332" s="7"/>
      <c r="H4332" s="7"/>
      <c r="I4332" s="7"/>
      <c r="N4332" s="5"/>
    </row>
    <row r="4333" spans="5:14" x14ac:dyDescent="0.35">
      <c r="E4333" s="7"/>
      <c r="F4333" s="7"/>
      <c r="G4333" s="7"/>
      <c r="H4333" s="7"/>
      <c r="I4333" s="7"/>
      <c r="N4333" s="5"/>
    </row>
    <row r="4334" spans="5:14" x14ac:dyDescent="0.35">
      <c r="E4334" s="7"/>
      <c r="F4334" s="7"/>
      <c r="G4334" s="7"/>
      <c r="H4334" s="7"/>
      <c r="I4334" s="7"/>
      <c r="N4334" s="5"/>
    </row>
    <row r="4335" spans="5:14" x14ac:dyDescent="0.35">
      <c r="E4335" s="7"/>
      <c r="F4335" s="7"/>
      <c r="G4335" s="7"/>
      <c r="H4335" s="7"/>
      <c r="I4335" s="7"/>
      <c r="N4335" s="5"/>
    </row>
    <row r="4336" spans="5:14" x14ac:dyDescent="0.35">
      <c r="E4336" s="7"/>
      <c r="F4336" s="7"/>
      <c r="G4336" s="7"/>
      <c r="H4336" s="7"/>
      <c r="I4336" s="7"/>
      <c r="N4336" s="5"/>
    </row>
    <row r="4337" spans="5:14" x14ac:dyDescent="0.35">
      <c r="E4337" s="7"/>
      <c r="F4337" s="7"/>
      <c r="G4337" s="7"/>
      <c r="H4337" s="7"/>
      <c r="I4337" s="7"/>
      <c r="N4337" s="5"/>
    </row>
    <row r="4338" spans="5:14" x14ac:dyDescent="0.35">
      <c r="E4338" s="7"/>
      <c r="F4338" s="7"/>
      <c r="G4338" s="7"/>
      <c r="H4338" s="7"/>
      <c r="I4338" s="7"/>
      <c r="N4338" s="5"/>
    </row>
    <row r="4339" spans="5:14" x14ac:dyDescent="0.35">
      <c r="E4339" s="7"/>
      <c r="F4339" s="7"/>
      <c r="G4339" s="7"/>
      <c r="H4339" s="7"/>
      <c r="I4339" s="7"/>
      <c r="N4339" s="5"/>
    </row>
    <row r="4340" spans="5:14" x14ac:dyDescent="0.35">
      <c r="E4340" s="7"/>
      <c r="F4340" s="7"/>
      <c r="G4340" s="7"/>
      <c r="H4340" s="7"/>
      <c r="I4340" s="7"/>
      <c r="N4340" s="5"/>
    </row>
    <row r="4341" spans="5:14" x14ac:dyDescent="0.35">
      <c r="E4341" s="7"/>
      <c r="F4341" s="7"/>
      <c r="G4341" s="7"/>
      <c r="H4341" s="7"/>
      <c r="I4341" s="7"/>
      <c r="N4341" s="5"/>
    </row>
    <row r="4342" spans="5:14" x14ac:dyDescent="0.35">
      <c r="E4342" s="7"/>
      <c r="F4342" s="7"/>
      <c r="G4342" s="7"/>
      <c r="H4342" s="7"/>
      <c r="I4342" s="7"/>
      <c r="N4342" s="5"/>
    </row>
    <row r="4343" spans="5:14" x14ac:dyDescent="0.35">
      <c r="E4343" s="7"/>
      <c r="F4343" s="7"/>
      <c r="G4343" s="7"/>
      <c r="H4343" s="7"/>
      <c r="I4343" s="7"/>
      <c r="N4343" s="5"/>
    </row>
    <row r="4344" spans="5:14" x14ac:dyDescent="0.35">
      <c r="E4344" s="7"/>
      <c r="F4344" s="7"/>
      <c r="G4344" s="7"/>
      <c r="H4344" s="7"/>
      <c r="I4344" s="7"/>
      <c r="N4344" s="5"/>
    </row>
    <row r="4345" spans="5:14" x14ac:dyDescent="0.35">
      <c r="E4345" s="7"/>
      <c r="F4345" s="7"/>
      <c r="G4345" s="7"/>
      <c r="H4345" s="7"/>
      <c r="I4345" s="7"/>
      <c r="N4345" s="5"/>
    </row>
    <row r="4346" spans="5:14" x14ac:dyDescent="0.35">
      <c r="E4346" s="7"/>
      <c r="F4346" s="7"/>
      <c r="G4346" s="7"/>
      <c r="H4346" s="7"/>
      <c r="I4346" s="7"/>
      <c r="N4346" s="5"/>
    </row>
    <row r="4347" spans="5:14" x14ac:dyDescent="0.35">
      <c r="E4347" s="7"/>
      <c r="F4347" s="7"/>
      <c r="G4347" s="7"/>
      <c r="H4347" s="7"/>
      <c r="I4347" s="7"/>
      <c r="N4347" s="5"/>
    </row>
    <row r="4348" spans="5:14" x14ac:dyDescent="0.35">
      <c r="E4348" s="7"/>
      <c r="F4348" s="7"/>
      <c r="G4348" s="7"/>
      <c r="H4348" s="7"/>
      <c r="I4348" s="7"/>
      <c r="N4348" s="5"/>
    </row>
    <row r="4349" spans="5:14" x14ac:dyDescent="0.35">
      <c r="E4349" s="7"/>
      <c r="F4349" s="7"/>
      <c r="G4349" s="7"/>
      <c r="H4349" s="7"/>
      <c r="I4349" s="7"/>
      <c r="N4349" s="5"/>
    </row>
    <row r="4350" spans="5:14" x14ac:dyDescent="0.35">
      <c r="E4350" s="7"/>
      <c r="F4350" s="7"/>
      <c r="G4350" s="7"/>
      <c r="H4350" s="7"/>
      <c r="I4350" s="7"/>
      <c r="N4350" s="5"/>
    </row>
    <row r="4351" spans="5:14" x14ac:dyDescent="0.35">
      <c r="E4351" s="7"/>
      <c r="F4351" s="7"/>
      <c r="G4351" s="7"/>
      <c r="H4351" s="7"/>
      <c r="I4351" s="7"/>
      <c r="N4351" s="5"/>
    </row>
    <row r="4352" spans="5:14" x14ac:dyDescent="0.35">
      <c r="E4352" s="7"/>
      <c r="F4352" s="7"/>
      <c r="G4352" s="7"/>
      <c r="H4352" s="7"/>
      <c r="I4352" s="7"/>
      <c r="N4352" s="5"/>
    </row>
    <row r="4353" spans="5:14" x14ac:dyDescent="0.35">
      <c r="E4353" s="7"/>
      <c r="F4353" s="7"/>
      <c r="G4353" s="7"/>
      <c r="H4353" s="7"/>
      <c r="I4353" s="7"/>
      <c r="N4353" s="5"/>
    </row>
    <row r="4354" spans="5:14" x14ac:dyDescent="0.35">
      <c r="E4354" s="7"/>
      <c r="F4354" s="7"/>
      <c r="G4354" s="7"/>
      <c r="H4354" s="7"/>
      <c r="I4354" s="7"/>
      <c r="N4354" s="5"/>
    </row>
    <row r="4355" spans="5:14" x14ac:dyDescent="0.35">
      <c r="E4355" s="7"/>
      <c r="F4355" s="7"/>
      <c r="G4355" s="7"/>
      <c r="H4355" s="7"/>
      <c r="I4355" s="7"/>
      <c r="N4355" s="5"/>
    </row>
    <row r="4356" spans="5:14" x14ac:dyDescent="0.35">
      <c r="E4356" s="7"/>
      <c r="F4356" s="7"/>
      <c r="G4356" s="7"/>
      <c r="H4356" s="7"/>
      <c r="I4356" s="7"/>
      <c r="N4356" s="5"/>
    </row>
    <row r="4357" spans="5:14" x14ac:dyDescent="0.35">
      <c r="E4357" s="7"/>
      <c r="F4357" s="7"/>
      <c r="G4357" s="7"/>
      <c r="H4357" s="7"/>
      <c r="I4357" s="7"/>
      <c r="N4357" s="5"/>
    </row>
    <row r="4358" spans="5:14" x14ac:dyDescent="0.35">
      <c r="E4358" s="7"/>
      <c r="F4358" s="7"/>
      <c r="G4358" s="7"/>
      <c r="H4358" s="7"/>
      <c r="I4358" s="7"/>
      <c r="N4358" s="5"/>
    </row>
    <row r="4359" spans="5:14" x14ac:dyDescent="0.35">
      <c r="E4359" s="7"/>
      <c r="F4359" s="7"/>
      <c r="G4359" s="7"/>
      <c r="H4359" s="7"/>
      <c r="I4359" s="7"/>
      <c r="N4359" s="5"/>
    </row>
    <row r="4360" spans="5:14" x14ac:dyDescent="0.35">
      <c r="E4360" s="7"/>
      <c r="F4360" s="7"/>
      <c r="G4360" s="7"/>
      <c r="H4360" s="7"/>
      <c r="I4360" s="7"/>
      <c r="N4360" s="5"/>
    </row>
    <row r="4361" spans="5:14" x14ac:dyDescent="0.35">
      <c r="E4361" s="7"/>
      <c r="F4361" s="7"/>
      <c r="G4361" s="7"/>
      <c r="H4361" s="7"/>
      <c r="I4361" s="7"/>
      <c r="N4361" s="5"/>
    </row>
    <row r="4362" spans="5:14" x14ac:dyDescent="0.35">
      <c r="E4362" s="7"/>
      <c r="F4362" s="7"/>
      <c r="G4362" s="7"/>
      <c r="H4362" s="7"/>
      <c r="I4362" s="7"/>
      <c r="N4362" s="5"/>
    </row>
    <row r="4363" spans="5:14" x14ac:dyDescent="0.35">
      <c r="E4363" s="7"/>
      <c r="F4363" s="7"/>
      <c r="G4363" s="7"/>
      <c r="H4363" s="7"/>
      <c r="I4363" s="7"/>
      <c r="N4363" s="5"/>
    </row>
    <row r="4364" spans="5:14" x14ac:dyDescent="0.35">
      <c r="E4364" s="7"/>
      <c r="F4364" s="7"/>
      <c r="G4364" s="7"/>
      <c r="H4364" s="7"/>
      <c r="I4364" s="7"/>
      <c r="N4364" s="5"/>
    </row>
    <row r="4365" spans="5:14" x14ac:dyDescent="0.35">
      <c r="E4365" s="7"/>
      <c r="F4365" s="7"/>
      <c r="G4365" s="7"/>
      <c r="H4365" s="7"/>
      <c r="I4365" s="7"/>
      <c r="N4365" s="5"/>
    </row>
    <row r="4366" spans="5:14" x14ac:dyDescent="0.35">
      <c r="E4366" s="7"/>
      <c r="F4366" s="7"/>
      <c r="G4366" s="7"/>
      <c r="H4366" s="7"/>
      <c r="I4366" s="7"/>
      <c r="N4366" s="5"/>
    </row>
    <row r="4367" spans="5:14" x14ac:dyDescent="0.35">
      <c r="E4367" s="7"/>
      <c r="F4367" s="7"/>
      <c r="G4367" s="7"/>
      <c r="H4367" s="7"/>
      <c r="I4367" s="7"/>
      <c r="N4367" s="5"/>
    </row>
    <row r="4368" spans="5:14" x14ac:dyDescent="0.35">
      <c r="E4368" s="7"/>
      <c r="F4368" s="7"/>
      <c r="G4368" s="7"/>
      <c r="H4368" s="7"/>
      <c r="I4368" s="7"/>
      <c r="N4368" s="5"/>
    </row>
    <row r="4369" spans="5:14" x14ac:dyDescent="0.35">
      <c r="E4369" s="7"/>
      <c r="F4369" s="7"/>
      <c r="G4369" s="7"/>
      <c r="H4369" s="7"/>
      <c r="I4369" s="7"/>
      <c r="N4369" s="5"/>
    </row>
    <row r="4370" spans="5:14" x14ac:dyDescent="0.35">
      <c r="E4370" s="7"/>
      <c r="F4370" s="7"/>
      <c r="G4370" s="7"/>
      <c r="H4370" s="7"/>
      <c r="I4370" s="7"/>
      <c r="N4370" s="5"/>
    </row>
    <row r="4371" spans="5:14" x14ac:dyDescent="0.35">
      <c r="E4371" s="7"/>
      <c r="F4371" s="7"/>
      <c r="G4371" s="7"/>
      <c r="H4371" s="7"/>
      <c r="I4371" s="7"/>
      <c r="N4371" s="5"/>
    </row>
    <row r="4372" spans="5:14" x14ac:dyDescent="0.35">
      <c r="E4372" s="7"/>
      <c r="F4372" s="7"/>
      <c r="G4372" s="7"/>
      <c r="H4372" s="7"/>
      <c r="I4372" s="7"/>
      <c r="N4372" s="5"/>
    </row>
    <row r="4373" spans="5:14" x14ac:dyDescent="0.35">
      <c r="E4373" s="7"/>
      <c r="F4373" s="7"/>
      <c r="G4373" s="7"/>
      <c r="H4373" s="7"/>
      <c r="I4373" s="7"/>
      <c r="N4373" s="5"/>
    </row>
    <row r="4374" spans="5:14" x14ac:dyDescent="0.35">
      <c r="E4374" s="7"/>
      <c r="F4374" s="7"/>
      <c r="G4374" s="7"/>
      <c r="H4374" s="7"/>
      <c r="I4374" s="7"/>
      <c r="N4374" s="5"/>
    </row>
    <row r="4375" spans="5:14" x14ac:dyDescent="0.35">
      <c r="E4375" s="7"/>
      <c r="F4375" s="7"/>
      <c r="G4375" s="7"/>
      <c r="H4375" s="7"/>
      <c r="I4375" s="7"/>
      <c r="N4375" s="5"/>
    </row>
    <row r="4376" spans="5:14" x14ac:dyDescent="0.35">
      <c r="E4376" s="7"/>
      <c r="F4376" s="7"/>
      <c r="G4376" s="7"/>
      <c r="H4376" s="7"/>
      <c r="I4376" s="7"/>
      <c r="N4376" s="5"/>
    </row>
    <row r="4377" spans="5:14" x14ac:dyDescent="0.35">
      <c r="E4377" s="7"/>
      <c r="F4377" s="7"/>
      <c r="G4377" s="7"/>
      <c r="H4377" s="7"/>
      <c r="I4377" s="7"/>
      <c r="N4377" s="5"/>
    </row>
    <row r="4378" spans="5:14" x14ac:dyDescent="0.35">
      <c r="E4378" s="7"/>
      <c r="F4378" s="7"/>
      <c r="G4378" s="7"/>
      <c r="H4378" s="7"/>
      <c r="I4378" s="7"/>
      <c r="N4378" s="5"/>
    </row>
    <row r="4379" spans="5:14" x14ac:dyDescent="0.35">
      <c r="E4379" s="7"/>
      <c r="F4379" s="7"/>
      <c r="G4379" s="7"/>
      <c r="H4379" s="7"/>
      <c r="I4379" s="7"/>
      <c r="N4379" s="5"/>
    </row>
    <row r="4380" spans="5:14" x14ac:dyDescent="0.35">
      <c r="E4380" s="7"/>
      <c r="F4380" s="7"/>
      <c r="G4380" s="7"/>
      <c r="H4380" s="7"/>
      <c r="I4380" s="7"/>
      <c r="N4380" s="5"/>
    </row>
    <row r="4381" spans="5:14" x14ac:dyDescent="0.35">
      <c r="E4381" s="7"/>
      <c r="F4381" s="7"/>
      <c r="G4381" s="7"/>
      <c r="H4381" s="7"/>
      <c r="I4381" s="7"/>
      <c r="N4381" s="5"/>
    </row>
    <row r="4382" spans="5:14" x14ac:dyDescent="0.35">
      <c r="E4382" s="7"/>
      <c r="F4382" s="7"/>
      <c r="G4382" s="7"/>
      <c r="H4382" s="7"/>
      <c r="I4382" s="7"/>
      <c r="N4382" s="5"/>
    </row>
    <row r="4383" spans="5:14" x14ac:dyDescent="0.35">
      <c r="E4383" s="7"/>
      <c r="F4383" s="7"/>
      <c r="G4383" s="7"/>
      <c r="H4383" s="7"/>
      <c r="I4383" s="7"/>
      <c r="N4383" s="5"/>
    </row>
    <row r="4384" spans="5:14" x14ac:dyDescent="0.35">
      <c r="E4384" s="7"/>
      <c r="F4384" s="7"/>
      <c r="G4384" s="7"/>
      <c r="H4384" s="7"/>
      <c r="I4384" s="7"/>
      <c r="N4384" s="5"/>
    </row>
    <row r="4385" spans="5:14" x14ac:dyDescent="0.35">
      <c r="E4385" s="7"/>
      <c r="F4385" s="7"/>
      <c r="G4385" s="7"/>
      <c r="H4385" s="7"/>
      <c r="I4385" s="7"/>
      <c r="N4385" s="5"/>
    </row>
    <row r="4386" spans="5:14" x14ac:dyDescent="0.35">
      <c r="E4386" s="7"/>
      <c r="F4386" s="7"/>
      <c r="G4386" s="7"/>
      <c r="H4386" s="7"/>
      <c r="I4386" s="7"/>
      <c r="N4386" s="5"/>
    </row>
    <row r="4387" spans="5:14" x14ac:dyDescent="0.35">
      <c r="E4387" s="7"/>
      <c r="F4387" s="7"/>
      <c r="G4387" s="7"/>
      <c r="H4387" s="7"/>
      <c r="I4387" s="7"/>
      <c r="N4387" s="5"/>
    </row>
    <row r="4388" spans="5:14" x14ac:dyDescent="0.35">
      <c r="E4388" s="7"/>
      <c r="F4388" s="7"/>
      <c r="G4388" s="7"/>
      <c r="H4388" s="7"/>
      <c r="I4388" s="7"/>
      <c r="N4388" s="5"/>
    </row>
    <row r="4389" spans="5:14" x14ac:dyDescent="0.35">
      <c r="E4389" s="7"/>
      <c r="F4389" s="7"/>
      <c r="G4389" s="7"/>
      <c r="H4389" s="7"/>
      <c r="I4389" s="7"/>
      <c r="N4389" s="5"/>
    </row>
    <row r="4390" spans="5:14" x14ac:dyDescent="0.35">
      <c r="E4390" s="7"/>
      <c r="F4390" s="7"/>
      <c r="G4390" s="7"/>
      <c r="H4390" s="7"/>
      <c r="I4390" s="7"/>
      <c r="N4390" s="5"/>
    </row>
    <row r="4391" spans="5:14" x14ac:dyDescent="0.35">
      <c r="E4391" s="7"/>
      <c r="F4391" s="7"/>
      <c r="G4391" s="7"/>
      <c r="H4391" s="7"/>
      <c r="I4391" s="7"/>
      <c r="N4391" s="5"/>
    </row>
    <row r="4392" spans="5:14" x14ac:dyDescent="0.35">
      <c r="E4392" s="7"/>
      <c r="F4392" s="7"/>
      <c r="G4392" s="7"/>
      <c r="H4392" s="7"/>
      <c r="I4392" s="7"/>
      <c r="N4392" s="5"/>
    </row>
    <row r="4393" spans="5:14" x14ac:dyDescent="0.35">
      <c r="E4393" s="7"/>
      <c r="F4393" s="7"/>
      <c r="G4393" s="7"/>
      <c r="H4393" s="7"/>
      <c r="I4393" s="7"/>
      <c r="N4393" s="5"/>
    </row>
    <row r="4394" spans="5:14" x14ac:dyDescent="0.35">
      <c r="E4394" s="7"/>
      <c r="F4394" s="7"/>
      <c r="G4394" s="7"/>
      <c r="H4394" s="7"/>
      <c r="I4394" s="7"/>
      <c r="N4394" s="5"/>
    </row>
    <row r="4395" spans="5:14" x14ac:dyDescent="0.35">
      <c r="E4395" s="7"/>
      <c r="F4395" s="7"/>
      <c r="G4395" s="7"/>
      <c r="H4395" s="7"/>
      <c r="I4395" s="7"/>
      <c r="N4395" s="5"/>
    </row>
    <row r="4396" spans="5:14" x14ac:dyDescent="0.35">
      <c r="E4396" s="7"/>
      <c r="F4396" s="7"/>
      <c r="G4396" s="7"/>
      <c r="H4396" s="7"/>
      <c r="I4396" s="7"/>
      <c r="N4396" s="5"/>
    </row>
    <row r="4397" spans="5:14" x14ac:dyDescent="0.35">
      <c r="E4397" s="7"/>
      <c r="F4397" s="7"/>
      <c r="G4397" s="7"/>
      <c r="H4397" s="7"/>
      <c r="I4397" s="7"/>
      <c r="N4397" s="5"/>
    </row>
    <row r="4398" spans="5:14" x14ac:dyDescent="0.35">
      <c r="E4398" s="7"/>
      <c r="F4398" s="7"/>
      <c r="G4398" s="7"/>
      <c r="H4398" s="7"/>
      <c r="I4398" s="7"/>
      <c r="N4398" s="5"/>
    </row>
    <row r="4399" spans="5:14" x14ac:dyDescent="0.35">
      <c r="E4399" s="7"/>
      <c r="F4399" s="7"/>
      <c r="G4399" s="7"/>
      <c r="H4399" s="7"/>
      <c r="I4399" s="7"/>
      <c r="N4399" s="5"/>
    </row>
    <row r="4400" spans="5:14" x14ac:dyDescent="0.35">
      <c r="E4400" s="7"/>
      <c r="F4400" s="7"/>
      <c r="G4400" s="7"/>
      <c r="H4400" s="7"/>
      <c r="I4400" s="7"/>
      <c r="N4400" s="5"/>
    </row>
    <row r="4401" spans="5:14" x14ac:dyDescent="0.35">
      <c r="E4401" s="7"/>
      <c r="F4401" s="7"/>
      <c r="G4401" s="7"/>
      <c r="H4401" s="7"/>
      <c r="I4401" s="7"/>
      <c r="N4401" s="5"/>
    </row>
    <row r="4402" spans="5:14" x14ac:dyDescent="0.35">
      <c r="E4402" s="7"/>
      <c r="F4402" s="7"/>
      <c r="G4402" s="7"/>
      <c r="H4402" s="7"/>
      <c r="I4402" s="7"/>
      <c r="N4402" s="5"/>
    </row>
    <row r="4403" spans="5:14" x14ac:dyDescent="0.35">
      <c r="E4403" s="7"/>
      <c r="F4403" s="7"/>
      <c r="G4403" s="7"/>
      <c r="H4403" s="7"/>
      <c r="I4403" s="7"/>
      <c r="N4403" s="5"/>
    </row>
    <row r="4404" spans="5:14" x14ac:dyDescent="0.35">
      <c r="E4404" s="7"/>
      <c r="F4404" s="7"/>
      <c r="G4404" s="7"/>
      <c r="H4404" s="7"/>
      <c r="I4404" s="7"/>
      <c r="N4404" s="5"/>
    </row>
    <row r="4405" spans="5:14" x14ac:dyDescent="0.35">
      <c r="E4405" s="7"/>
      <c r="F4405" s="7"/>
      <c r="G4405" s="7"/>
      <c r="H4405" s="7"/>
      <c r="I4405" s="7"/>
      <c r="N4405" s="5"/>
    </row>
    <row r="4406" spans="5:14" x14ac:dyDescent="0.35">
      <c r="E4406" s="7"/>
      <c r="F4406" s="7"/>
      <c r="G4406" s="7"/>
      <c r="H4406" s="7"/>
      <c r="I4406" s="7"/>
      <c r="N4406" s="5"/>
    </row>
    <row r="4407" spans="5:14" x14ac:dyDescent="0.35">
      <c r="E4407" s="7"/>
      <c r="F4407" s="7"/>
      <c r="G4407" s="7"/>
      <c r="H4407" s="7"/>
      <c r="I4407" s="7"/>
      <c r="N4407" s="5"/>
    </row>
    <row r="4408" spans="5:14" x14ac:dyDescent="0.35">
      <c r="E4408" s="7"/>
      <c r="F4408" s="7"/>
      <c r="G4408" s="7"/>
      <c r="H4408" s="7"/>
      <c r="I4408" s="7"/>
      <c r="N4408" s="5"/>
    </row>
    <row r="4409" spans="5:14" x14ac:dyDescent="0.35">
      <c r="E4409" s="7"/>
      <c r="F4409" s="7"/>
      <c r="G4409" s="7"/>
      <c r="H4409" s="7"/>
      <c r="I4409" s="7"/>
      <c r="N4409" s="5"/>
    </row>
    <row r="4410" spans="5:14" x14ac:dyDescent="0.35">
      <c r="E4410" s="7"/>
      <c r="F4410" s="7"/>
      <c r="G4410" s="7"/>
      <c r="H4410" s="7"/>
      <c r="I4410" s="7"/>
      <c r="N4410" s="5"/>
    </row>
    <row r="4411" spans="5:14" x14ac:dyDescent="0.35">
      <c r="E4411" s="7"/>
      <c r="F4411" s="7"/>
      <c r="G4411" s="7"/>
      <c r="H4411" s="7"/>
      <c r="I4411" s="7"/>
      <c r="N4411" s="5"/>
    </row>
    <row r="4412" spans="5:14" x14ac:dyDescent="0.35">
      <c r="E4412" s="7"/>
      <c r="F4412" s="7"/>
      <c r="G4412" s="7"/>
      <c r="H4412" s="7"/>
      <c r="I4412" s="7"/>
      <c r="N4412" s="5"/>
    </row>
    <row r="4413" spans="5:14" x14ac:dyDescent="0.35">
      <c r="E4413" s="7"/>
      <c r="F4413" s="7"/>
      <c r="G4413" s="7"/>
      <c r="H4413" s="7"/>
      <c r="I4413" s="7"/>
      <c r="N4413" s="5"/>
    </row>
    <row r="4414" spans="5:14" x14ac:dyDescent="0.35">
      <c r="E4414" s="7"/>
      <c r="F4414" s="7"/>
      <c r="G4414" s="7"/>
      <c r="H4414" s="7"/>
      <c r="I4414" s="7"/>
      <c r="N4414" s="5"/>
    </row>
    <row r="4415" spans="5:14" x14ac:dyDescent="0.35">
      <c r="E4415" s="7"/>
      <c r="F4415" s="7"/>
      <c r="G4415" s="7"/>
      <c r="H4415" s="7"/>
      <c r="I4415" s="7"/>
      <c r="N4415" s="5"/>
    </row>
    <row r="4416" spans="5:14" x14ac:dyDescent="0.35">
      <c r="E4416" s="7"/>
      <c r="F4416" s="7"/>
      <c r="G4416" s="7"/>
      <c r="H4416" s="7"/>
      <c r="I4416" s="7"/>
      <c r="N4416" s="5"/>
    </row>
    <row r="4417" spans="5:14" x14ac:dyDescent="0.35">
      <c r="E4417" s="7"/>
      <c r="F4417" s="7"/>
      <c r="G4417" s="7"/>
      <c r="H4417" s="7"/>
      <c r="I4417" s="7"/>
      <c r="N4417" s="5"/>
    </row>
    <row r="4418" spans="5:14" x14ac:dyDescent="0.35">
      <c r="E4418" s="7"/>
      <c r="F4418" s="7"/>
      <c r="G4418" s="7"/>
      <c r="H4418" s="7"/>
      <c r="I4418" s="7"/>
      <c r="N4418" s="5"/>
    </row>
    <row r="4419" spans="5:14" x14ac:dyDescent="0.35">
      <c r="E4419" s="7"/>
      <c r="F4419" s="7"/>
      <c r="G4419" s="7"/>
      <c r="H4419" s="7"/>
      <c r="I4419" s="7"/>
      <c r="N4419" s="5"/>
    </row>
    <row r="4420" spans="5:14" x14ac:dyDescent="0.35">
      <c r="E4420" s="7"/>
      <c r="F4420" s="7"/>
      <c r="G4420" s="7"/>
      <c r="H4420" s="7"/>
      <c r="I4420" s="7"/>
      <c r="N4420" s="5"/>
    </row>
    <row r="4421" spans="5:14" x14ac:dyDescent="0.35">
      <c r="E4421" s="7"/>
      <c r="F4421" s="7"/>
      <c r="G4421" s="7"/>
      <c r="H4421" s="7"/>
      <c r="I4421" s="7"/>
      <c r="N4421" s="5"/>
    </row>
    <row r="4422" spans="5:14" x14ac:dyDescent="0.35">
      <c r="E4422" s="7"/>
      <c r="F4422" s="7"/>
      <c r="G4422" s="7"/>
      <c r="H4422" s="7"/>
      <c r="I4422" s="7"/>
      <c r="N4422" s="5"/>
    </row>
    <row r="4423" spans="5:14" x14ac:dyDescent="0.35">
      <c r="E4423" s="7"/>
      <c r="F4423" s="7"/>
      <c r="G4423" s="7"/>
      <c r="H4423" s="7"/>
      <c r="I4423" s="7"/>
      <c r="N4423" s="5"/>
    </row>
    <row r="4424" spans="5:14" x14ac:dyDescent="0.35">
      <c r="E4424" s="7"/>
      <c r="F4424" s="7"/>
      <c r="G4424" s="7"/>
      <c r="H4424" s="7"/>
      <c r="I4424" s="7"/>
      <c r="N4424" s="5"/>
    </row>
    <row r="4425" spans="5:14" x14ac:dyDescent="0.35">
      <c r="E4425" s="7"/>
      <c r="F4425" s="7"/>
      <c r="G4425" s="7"/>
      <c r="H4425" s="7"/>
      <c r="I4425" s="7"/>
      <c r="N4425" s="5"/>
    </row>
    <row r="4426" spans="5:14" x14ac:dyDescent="0.35">
      <c r="E4426" s="7"/>
      <c r="F4426" s="7"/>
      <c r="G4426" s="7"/>
      <c r="H4426" s="7"/>
      <c r="I4426" s="7"/>
      <c r="N4426" s="5"/>
    </row>
    <row r="4427" spans="5:14" x14ac:dyDescent="0.35">
      <c r="E4427" s="7"/>
      <c r="F4427" s="7"/>
      <c r="G4427" s="7"/>
      <c r="H4427" s="7"/>
      <c r="I4427" s="7"/>
      <c r="N4427" s="5"/>
    </row>
    <row r="4428" spans="5:14" x14ac:dyDescent="0.35">
      <c r="E4428" s="7"/>
      <c r="F4428" s="7"/>
      <c r="G4428" s="7"/>
      <c r="H4428" s="7"/>
      <c r="I4428" s="7"/>
      <c r="N4428" s="5"/>
    </row>
    <row r="4429" spans="5:14" x14ac:dyDescent="0.35">
      <c r="E4429" s="7"/>
      <c r="F4429" s="7"/>
      <c r="G4429" s="7"/>
      <c r="H4429" s="7"/>
      <c r="I4429" s="7"/>
      <c r="N4429" s="5"/>
    </row>
    <row r="4430" spans="5:14" x14ac:dyDescent="0.35">
      <c r="E4430" s="7"/>
      <c r="F4430" s="7"/>
      <c r="G4430" s="7"/>
      <c r="H4430" s="7"/>
      <c r="I4430" s="7"/>
      <c r="N4430" s="5"/>
    </row>
    <row r="4431" spans="5:14" x14ac:dyDescent="0.35">
      <c r="E4431" s="7"/>
      <c r="F4431" s="7"/>
      <c r="G4431" s="7"/>
      <c r="H4431" s="7"/>
      <c r="I4431" s="7"/>
      <c r="N4431" s="5"/>
    </row>
    <row r="4432" spans="5:14" x14ac:dyDescent="0.35">
      <c r="E4432" s="7"/>
      <c r="F4432" s="7"/>
      <c r="G4432" s="7"/>
      <c r="H4432" s="7"/>
      <c r="I4432" s="7"/>
      <c r="N4432" s="5"/>
    </row>
    <row r="4433" spans="5:14" x14ac:dyDescent="0.35">
      <c r="E4433" s="7"/>
      <c r="F4433" s="7"/>
      <c r="G4433" s="7"/>
      <c r="H4433" s="7"/>
      <c r="I4433" s="7"/>
      <c r="N4433" s="5"/>
    </row>
    <row r="4434" spans="5:14" x14ac:dyDescent="0.35">
      <c r="E4434" s="7"/>
      <c r="F4434" s="7"/>
      <c r="G4434" s="7"/>
      <c r="H4434" s="7"/>
      <c r="I4434" s="7"/>
      <c r="N4434" s="5"/>
    </row>
    <row r="4435" spans="5:14" x14ac:dyDescent="0.35">
      <c r="E4435" s="7"/>
      <c r="F4435" s="7"/>
      <c r="G4435" s="7"/>
      <c r="H4435" s="7"/>
      <c r="I4435" s="7"/>
      <c r="N4435" s="5"/>
    </row>
    <row r="4436" spans="5:14" x14ac:dyDescent="0.35">
      <c r="E4436" s="7"/>
      <c r="F4436" s="7"/>
      <c r="G4436" s="7"/>
      <c r="H4436" s="7"/>
      <c r="I4436" s="7"/>
      <c r="N4436" s="5"/>
    </row>
    <row r="4437" spans="5:14" x14ac:dyDescent="0.35">
      <c r="E4437" s="7"/>
      <c r="F4437" s="7"/>
      <c r="G4437" s="7"/>
      <c r="H4437" s="7"/>
      <c r="I4437" s="7"/>
      <c r="N4437" s="5"/>
    </row>
    <row r="4438" spans="5:14" x14ac:dyDescent="0.35">
      <c r="E4438" s="7"/>
      <c r="F4438" s="7"/>
      <c r="G4438" s="7"/>
      <c r="H4438" s="7"/>
      <c r="I4438" s="7"/>
      <c r="N4438" s="5"/>
    </row>
    <row r="4439" spans="5:14" x14ac:dyDescent="0.35">
      <c r="E4439" s="7"/>
      <c r="F4439" s="7"/>
      <c r="G4439" s="7"/>
      <c r="H4439" s="7"/>
      <c r="I4439" s="7"/>
      <c r="N4439" s="5"/>
    </row>
    <row r="4440" spans="5:14" x14ac:dyDescent="0.35">
      <c r="E4440" s="7"/>
      <c r="F4440" s="7"/>
      <c r="G4440" s="7"/>
      <c r="H4440" s="7"/>
      <c r="I4440" s="7"/>
      <c r="N4440" s="5"/>
    </row>
    <row r="4441" spans="5:14" x14ac:dyDescent="0.35">
      <c r="E4441" s="7"/>
      <c r="F4441" s="7"/>
      <c r="G4441" s="7"/>
      <c r="H4441" s="7"/>
      <c r="I4441" s="7"/>
      <c r="N4441" s="5"/>
    </row>
    <row r="4442" spans="5:14" x14ac:dyDescent="0.35">
      <c r="E4442" s="7"/>
      <c r="F4442" s="7"/>
      <c r="G4442" s="7"/>
      <c r="H4442" s="7"/>
      <c r="I4442" s="7"/>
      <c r="N4442" s="5"/>
    </row>
    <row r="4443" spans="5:14" x14ac:dyDescent="0.35">
      <c r="E4443" s="7"/>
      <c r="F4443" s="7"/>
      <c r="G4443" s="7"/>
      <c r="H4443" s="7"/>
      <c r="I4443" s="7"/>
      <c r="N4443" s="5"/>
    </row>
    <row r="4444" spans="5:14" x14ac:dyDescent="0.35">
      <c r="E4444" s="7"/>
      <c r="F4444" s="7"/>
      <c r="G4444" s="7"/>
      <c r="H4444" s="7"/>
      <c r="I4444" s="7"/>
      <c r="N4444" s="5"/>
    </row>
    <row r="4445" spans="5:14" x14ac:dyDescent="0.35">
      <c r="E4445" s="7"/>
      <c r="F4445" s="7"/>
      <c r="G4445" s="7"/>
      <c r="H4445" s="7"/>
      <c r="I4445" s="7"/>
      <c r="N4445" s="5"/>
    </row>
    <row r="4446" spans="5:14" x14ac:dyDescent="0.35">
      <c r="E4446" s="7"/>
      <c r="F4446" s="7"/>
      <c r="G4446" s="7"/>
      <c r="H4446" s="7"/>
      <c r="I4446" s="7"/>
      <c r="N4446" s="5"/>
    </row>
    <row r="4447" spans="5:14" x14ac:dyDescent="0.35">
      <c r="E4447" s="7"/>
      <c r="F4447" s="7"/>
      <c r="G4447" s="7"/>
      <c r="H4447" s="7"/>
      <c r="I4447" s="7"/>
      <c r="N4447" s="5"/>
    </row>
    <row r="4448" spans="5:14" x14ac:dyDescent="0.35">
      <c r="E4448" s="7"/>
      <c r="F4448" s="7"/>
      <c r="G4448" s="7"/>
      <c r="H4448" s="7"/>
      <c r="I4448" s="7"/>
      <c r="N4448" s="5"/>
    </row>
    <row r="4449" spans="5:14" x14ac:dyDescent="0.35">
      <c r="E4449" s="7"/>
      <c r="F4449" s="7"/>
      <c r="G4449" s="7"/>
      <c r="H4449" s="7"/>
      <c r="I4449" s="7"/>
      <c r="N4449" s="5"/>
    </row>
    <row r="4450" spans="5:14" x14ac:dyDescent="0.35">
      <c r="E4450" s="7"/>
      <c r="F4450" s="7"/>
      <c r="G4450" s="7"/>
      <c r="H4450" s="7"/>
      <c r="I4450" s="7"/>
      <c r="N4450" s="5"/>
    </row>
    <row r="4451" spans="5:14" x14ac:dyDescent="0.35">
      <c r="E4451" s="7"/>
      <c r="F4451" s="7"/>
      <c r="G4451" s="7"/>
      <c r="H4451" s="7"/>
      <c r="I4451" s="7"/>
      <c r="N4451" s="5"/>
    </row>
    <row r="4452" spans="5:14" x14ac:dyDescent="0.35">
      <c r="E4452" s="7"/>
      <c r="F4452" s="7"/>
      <c r="G4452" s="7"/>
      <c r="H4452" s="7"/>
      <c r="I4452" s="7"/>
      <c r="N4452" s="5"/>
    </row>
    <row r="4453" spans="5:14" x14ac:dyDescent="0.35">
      <c r="E4453" s="7"/>
      <c r="F4453" s="7"/>
      <c r="G4453" s="7"/>
      <c r="H4453" s="7"/>
      <c r="I4453" s="7"/>
      <c r="N4453" s="5"/>
    </row>
    <row r="4454" spans="5:14" x14ac:dyDescent="0.35">
      <c r="E4454" s="7"/>
      <c r="F4454" s="7"/>
      <c r="G4454" s="7"/>
      <c r="H4454" s="7"/>
      <c r="I4454" s="7"/>
      <c r="N4454" s="5"/>
    </row>
    <row r="4455" spans="5:14" x14ac:dyDescent="0.35">
      <c r="E4455" s="7"/>
      <c r="F4455" s="7"/>
      <c r="G4455" s="7"/>
      <c r="H4455" s="7"/>
      <c r="I4455" s="7"/>
      <c r="N4455" s="5"/>
    </row>
    <row r="4456" spans="5:14" x14ac:dyDescent="0.35">
      <c r="E4456" s="7"/>
      <c r="F4456" s="7"/>
      <c r="G4456" s="7"/>
      <c r="H4456" s="7"/>
      <c r="I4456" s="7"/>
      <c r="N4456" s="5"/>
    </row>
    <row r="4457" spans="5:14" x14ac:dyDescent="0.35">
      <c r="E4457" s="7"/>
      <c r="F4457" s="7"/>
      <c r="G4457" s="7"/>
      <c r="H4457" s="7"/>
      <c r="I4457" s="7"/>
      <c r="N4457" s="5"/>
    </row>
    <row r="4458" spans="5:14" x14ac:dyDescent="0.35">
      <c r="E4458" s="7"/>
      <c r="F4458" s="7"/>
      <c r="G4458" s="7"/>
      <c r="H4458" s="7"/>
      <c r="I4458" s="7"/>
      <c r="N4458" s="5"/>
    </row>
    <row r="4459" spans="5:14" x14ac:dyDescent="0.35">
      <c r="E4459" s="7"/>
      <c r="F4459" s="7"/>
      <c r="G4459" s="7"/>
      <c r="H4459" s="7"/>
      <c r="I4459" s="7"/>
      <c r="N4459" s="5"/>
    </row>
    <row r="4460" spans="5:14" x14ac:dyDescent="0.35">
      <c r="E4460" s="7"/>
      <c r="F4460" s="7"/>
      <c r="G4460" s="7"/>
      <c r="H4460" s="7"/>
      <c r="I4460" s="7"/>
      <c r="N4460" s="5"/>
    </row>
    <row r="4461" spans="5:14" x14ac:dyDescent="0.35">
      <c r="E4461" s="7"/>
      <c r="F4461" s="7"/>
      <c r="G4461" s="7"/>
      <c r="H4461" s="7"/>
      <c r="I4461" s="7"/>
      <c r="N4461" s="5"/>
    </row>
    <row r="4462" spans="5:14" x14ac:dyDescent="0.35">
      <c r="E4462" s="7"/>
      <c r="F4462" s="7"/>
      <c r="G4462" s="7"/>
      <c r="H4462" s="7"/>
      <c r="I4462" s="7"/>
      <c r="N4462" s="5"/>
    </row>
    <row r="4463" spans="5:14" x14ac:dyDescent="0.35">
      <c r="E4463" s="7"/>
      <c r="F4463" s="7"/>
      <c r="G4463" s="7"/>
      <c r="H4463" s="7"/>
      <c r="I4463" s="7"/>
      <c r="N4463" s="5"/>
    </row>
    <row r="4464" spans="5:14" x14ac:dyDescent="0.35">
      <c r="E4464" s="7"/>
      <c r="F4464" s="7"/>
      <c r="G4464" s="7"/>
      <c r="H4464" s="7"/>
      <c r="I4464" s="7"/>
      <c r="N4464" s="5"/>
    </row>
    <row r="4465" spans="5:14" x14ac:dyDescent="0.35">
      <c r="E4465" s="7"/>
      <c r="F4465" s="7"/>
      <c r="G4465" s="7"/>
      <c r="H4465" s="7"/>
      <c r="I4465" s="7"/>
      <c r="N4465" s="5"/>
    </row>
    <row r="4466" spans="5:14" x14ac:dyDescent="0.35">
      <c r="E4466" s="7"/>
      <c r="F4466" s="7"/>
      <c r="G4466" s="7"/>
      <c r="H4466" s="7"/>
      <c r="I4466" s="7"/>
      <c r="N4466" s="5"/>
    </row>
    <row r="4467" spans="5:14" x14ac:dyDescent="0.35">
      <c r="E4467" s="7"/>
      <c r="F4467" s="7"/>
      <c r="G4467" s="7"/>
      <c r="H4467" s="7"/>
      <c r="I4467" s="7"/>
      <c r="N4467" s="5"/>
    </row>
    <row r="4468" spans="5:14" x14ac:dyDescent="0.35">
      <c r="E4468" s="7"/>
      <c r="F4468" s="7"/>
      <c r="G4468" s="7"/>
      <c r="H4468" s="7"/>
      <c r="I4468" s="7"/>
      <c r="N4468" s="5"/>
    </row>
    <row r="4469" spans="5:14" x14ac:dyDescent="0.35">
      <c r="E4469" s="7"/>
      <c r="F4469" s="7"/>
      <c r="G4469" s="7"/>
      <c r="H4469" s="7"/>
      <c r="I4469" s="7"/>
      <c r="N4469" s="5"/>
    </row>
    <row r="4470" spans="5:14" x14ac:dyDescent="0.35">
      <c r="E4470" s="7"/>
      <c r="F4470" s="7"/>
      <c r="G4470" s="7"/>
      <c r="H4470" s="7"/>
      <c r="I4470" s="7"/>
      <c r="N4470" s="5"/>
    </row>
    <row r="4471" spans="5:14" x14ac:dyDescent="0.35">
      <c r="E4471" s="7"/>
      <c r="F4471" s="7"/>
      <c r="G4471" s="7"/>
      <c r="H4471" s="7"/>
      <c r="I4471" s="7"/>
      <c r="N4471" s="5"/>
    </row>
    <row r="4472" spans="5:14" x14ac:dyDescent="0.35">
      <c r="E4472" s="7"/>
      <c r="F4472" s="7"/>
      <c r="G4472" s="7"/>
      <c r="H4472" s="7"/>
      <c r="I4472" s="7"/>
      <c r="N4472" s="5"/>
    </row>
    <row r="4473" spans="5:14" x14ac:dyDescent="0.35">
      <c r="E4473" s="7"/>
      <c r="F4473" s="7"/>
      <c r="G4473" s="7"/>
      <c r="H4473" s="7"/>
      <c r="I4473" s="7"/>
      <c r="N4473" s="5"/>
    </row>
    <row r="4474" spans="5:14" x14ac:dyDescent="0.35">
      <c r="E4474" s="7"/>
      <c r="F4474" s="7"/>
      <c r="G4474" s="7"/>
      <c r="H4474" s="7"/>
      <c r="I4474" s="7"/>
      <c r="N4474" s="5"/>
    </row>
    <row r="4475" spans="5:14" x14ac:dyDescent="0.35">
      <c r="E4475" s="7"/>
      <c r="F4475" s="7"/>
      <c r="G4475" s="7"/>
      <c r="H4475" s="7"/>
      <c r="I4475" s="7"/>
      <c r="N4475" s="5"/>
    </row>
    <row r="4476" spans="5:14" x14ac:dyDescent="0.35">
      <c r="E4476" s="7"/>
      <c r="F4476" s="7"/>
      <c r="G4476" s="7"/>
      <c r="H4476" s="7"/>
      <c r="I4476" s="7"/>
      <c r="N4476" s="5"/>
    </row>
    <row r="4477" spans="5:14" x14ac:dyDescent="0.35">
      <c r="E4477" s="7"/>
      <c r="F4477" s="7"/>
      <c r="G4477" s="7"/>
      <c r="H4477" s="7"/>
      <c r="I4477" s="7"/>
      <c r="N4477" s="5"/>
    </row>
    <row r="4478" spans="5:14" x14ac:dyDescent="0.35">
      <c r="E4478" s="7"/>
      <c r="F4478" s="7"/>
      <c r="G4478" s="7"/>
      <c r="H4478" s="7"/>
      <c r="I4478" s="7"/>
      <c r="N4478" s="5"/>
    </row>
    <row r="4479" spans="5:14" x14ac:dyDescent="0.35">
      <c r="E4479" s="7"/>
      <c r="F4479" s="7"/>
      <c r="G4479" s="7"/>
      <c r="H4479" s="7"/>
      <c r="I4479" s="7"/>
      <c r="N4479" s="5"/>
    </row>
    <row r="4480" spans="5:14" x14ac:dyDescent="0.35">
      <c r="E4480" s="7"/>
      <c r="F4480" s="7"/>
      <c r="G4480" s="7"/>
      <c r="H4480" s="7"/>
      <c r="I4480" s="7"/>
      <c r="N4480" s="5"/>
    </row>
    <row r="4481" spans="5:14" x14ac:dyDescent="0.35">
      <c r="E4481" s="7"/>
      <c r="F4481" s="7"/>
      <c r="G4481" s="7"/>
      <c r="H4481" s="7"/>
      <c r="I4481" s="7"/>
      <c r="N4481" s="5"/>
    </row>
    <row r="4482" spans="5:14" x14ac:dyDescent="0.35">
      <c r="E4482" s="7"/>
      <c r="F4482" s="7"/>
      <c r="G4482" s="7"/>
      <c r="H4482" s="7"/>
      <c r="I4482" s="7"/>
      <c r="N4482" s="5"/>
    </row>
    <row r="4483" spans="5:14" x14ac:dyDescent="0.35">
      <c r="E4483" s="7"/>
      <c r="F4483" s="7"/>
      <c r="G4483" s="7"/>
      <c r="H4483" s="7"/>
      <c r="I4483" s="7"/>
      <c r="N4483" s="5"/>
    </row>
    <row r="4484" spans="5:14" x14ac:dyDescent="0.35">
      <c r="E4484" s="7"/>
      <c r="F4484" s="7"/>
      <c r="G4484" s="7"/>
      <c r="H4484" s="7"/>
      <c r="I4484" s="7"/>
      <c r="N4484" s="5"/>
    </row>
    <row r="4485" spans="5:14" x14ac:dyDescent="0.35">
      <c r="E4485" s="7"/>
      <c r="F4485" s="7"/>
      <c r="G4485" s="7"/>
      <c r="H4485" s="7"/>
      <c r="I4485" s="7"/>
      <c r="N4485" s="5"/>
    </row>
    <row r="4486" spans="5:14" x14ac:dyDescent="0.35">
      <c r="E4486" s="7"/>
      <c r="F4486" s="7"/>
      <c r="G4486" s="7"/>
      <c r="H4486" s="7"/>
      <c r="I4486" s="7"/>
      <c r="N4486" s="5"/>
    </row>
    <row r="4487" spans="5:14" x14ac:dyDescent="0.35">
      <c r="E4487" s="7"/>
      <c r="F4487" s="7"/>
      <c r="G4487" s="7"/>
      <c r="H4487" s="7"/>
      <c r="I4487" s="7"/>
      <c r="N4487" s="5"/>
    </row>
    <row r="4488" spans="5:14" x14ac:dyDescent="0.35">
      <c r="E4488" s="7"/>
      <c r="F4488" s="7"/>
      <c r="G4488" s="7"/>
      <c r="H4488" s="7"/>
      <c r="I4488" s="7"/>
      <c r="N4488" s="5"/>
    </row>
    <row r="4489" spans="5:14" x14ac:dyDescent="0.35">
      <c r="E4489" s="7"/>
      <c r="F4489" s="7"/>
      <c r="G4489" s="7"/>
      <c r="H4489" s="7"/>
      <c r="I4489" s="7"/>
      <c r="N4489" s="5"/>
    </row>
    <row r="4490" spans="5:14" x14ac:dyDescent="0.35">
      <c r="E4490" s="7"/>
      <c r="F4490" s="7"/>
      <c r="G4490" s="7"/>
      <c r="H4490" s="7"/>
      <c r="I4490" s="7"/>
      <c r="N4490" s="5"/>
    </row>
    <row r="4491" spans="5:14" x14ac:dyDescent="0.35">
      <c r="E4491" s="7"/>
      <c r="F4491" s="7"/>
      <c r="G4491" s="7"/>
      <c r="H4491" s="7"/>
      <c r="I4491" s="7"/>
      <c r="N4491" s="5"/>
    </row>
    <row r="4492" spans="5:14" x14ac:dyDescent="0.35">
      <c r="E4492" s="7"/>
      <c r="F4492" s="7"/>
      <c r="G4492" s="7"/>
      <c r="H4492" s="7"/>
      <c r="I4492" s="7"/>
      <c r="N4492" s="5"/>
    </row>
    <row r="4493" spans="5:14" x14ac:dyDescent="0.35">
      <c r="E4493" s="7"/>
      <c r="F4493" s="7"/>
      <c r="G4493" s="7"/>
      <c r="H4493" s="7"/>
      <c r="I4493" s="7"/>
      <c r="N4493" s="5"/>
    </row>
    <row r="4494" spans="5:14" x14ac:dyDescent="0.35">
      <c r="E4494" s="7"/>
      <c r="F4494" s="7"/>
      <c r="G4494" s="7"/>
      <c r="H4494" s="7"/>
      <c r="I4494" s="7"/>
      <c r="N4494" s="5"/>
    </row>
    <row r="4495" spans="5:14" x14ac:dyDescent="0.35">
      <c r="E4495" s="7"/>
      <c r="F4495" s="7"/>
      <c r="G4495" s="7"/>
      <c r="H4495" s="7"/>
      <c r="I4495" s="7"/>
      <c r="N4495" s="5"/>
    </row>
    <row r="4496" spans="5:14" x14ac:dyDescent="0.35">
      <c r="E4496" s="7"/>
      <c r="F4496" s="7"/>
      <c r="G4496" s="7"/>
      <c r="H4496" s="7"/>
      <c r="I4496" s="7"/>
      <c r="N4496" s="5"/>
    </row>
    <row r="4497" spans="5:14" x14ac:dyDescent="0.35">
      <c r="E4497" s="7"/>
      <c r="F4497" s="7"/>
      <c r="G4497" s="7"/>
      <c r="H4497" s="7"/>
      <c r="I4497" s="7"/>
      <c r="N4497" s="5"/>
    </row>
    <row r="4498" spans="5:14" x14ac:dyDescent="0.35">
      <c r="E4498" s="7"/>
      <c r="F4498" s="7"/>
      <c r="G4498" s="7"/>
      <c r="H4498" s="7"/>
      <c r="I4498" s="7"/>
      <c r="N4498" s="5"/>
    </row>
    <row r="4499" spans="5:14" x14ac:dyDescent="0.35">
      <c r="E4499" s="7"/>
      <c r="F4499" s="7"/>
      <c r="G4499" s="7"/>
      <c r="H4499" s="7"/>
      <c r="I4499" s="7"/>
      <c r="N4499" s="5"/>
    </row>
    <row r="4500" spans="5:14" x14ac:dyDescent="0.35">
      <c r="E4500" s="7"/>
      <c r="F4500" s="7"/>
      <c r="G4500" s="7"/>
      <c r="H4500" s="7"/>
      <c r="I4500" s="7"/>
      <c r="N4500" s="5"/>
    </row>
    <row r="4501" spans="5:14" x14ac:dyDescent="0.35">
      <c r="E4501" s="7"/>
      <c r="F4501" s="7"/>
      <c r="G4501" s="7"/>
      <c r="H4501" s="7"/>
      <c r="I4501" s="7"/>
      <c r="N4501" s="5"/>
    </row>
    <row r="4502" spans="5:14" x14ac:dyDescent="0.35">
      <c r="E4502" s="7"/>
      <c r="F4502" s="7"/>
      <c r="G4502" s="7"/>
      <c r="H4502" s="7"/>
      <c r="I4502" s="7"/>
      <c r="N4502" s="5"/>
    </row>
    <row r="4503" spans="5:14" x14ac:dyDescent="0.35">
      <c r="E4503" s="7"/>
      <c r="F4503" s="7"/>
      <c r="G4503" s="7"/>
      <c r="H4503" s="7"/>
      <c r="I4503" s="7"/>
      <c r="N4503" s="5"/>
    </row>
    <row r="4504" spans="5:14" x14ac:dyDescent="0.35">
      <c r="E4504" s="7"/>
      <c r="F4504" s="7"/>
      <c r="G4504" s="7"/>
      <c r="H4504" s="7"/>
      <c r="I4504" s="7"/>
      <c r="N4504" s="5"/>
    </row>
    <row r="4505" spans="5:14" x14ac:dyDescent="0.35">
      <c r="E4505" s="7"/>
      <c r="F4505" s="7"/>
      <c r="G4505" s="7"/>
      <c r="H4505" s="7"/>
      <c r="I4505" s="7"/>
      <c r="N4505" s="5"/>
    </row>
    <row r="4506" spans="5:14" x14ac:dyDescent="0.35">
      <c r="E4506" s="7"/>
      <c r="F4506" s="7"/>
      <c r="G4506" s="7"/>
      <c r="H4506" s="7"/>
      <c r="I4506" s="7"/>
      <c r="N4506" s="5"/>
    </row>
    <row r="4507" spans="5:14" x14ac:dyDescent="0.35">
      <c r="E4507" s="7"/>
      <c r="F4507" s="7"/>
      <c r="G4507" s="7"/>
      <c r="H4507" s="7"/>
      <c r="I4507" s="7"/>
      <c r="N4507" s="5"/>
    </row>
    <row r="4508" spans="5:14" x14ac:dyDescent="0.35">
      <c r="E4508" s="7"/>
      <c r="F4508" s="7"/>
      <c r="G4508" s="7"/>
      <c r="H4508" s="7"/>
      <c r="I4508" s="7"/>
      <c r="N4508" s="5"/>
    </row>
    <row r="4509" spans="5:14" x14ac:dyDescent="0.35">
      <c r="E4509" s="7"/>
      <c r="F4509" s="7"/>
      <c r="G4509" s="7"/>
      <c r="H4509" s="7"/>
      <c r="I4509" s="7"/>
      <c r="N4509" s="5"/>
    </row>
    <row r="4510" spans="5:14" x14ac:dyDescent="0.35">
      <c r="E4510" s="7"/>
      <c r="F4510" s="7"/>
      <c r="G4510" s="7"/>
      <c r="H4510" s="7"/>
      <c r="I4510" s="7"/>
      <c r="N4510" s="5"/>
    </row>
    <row r="4511" spans="5:14" x14ac:dyDescent="0.35">
      <c r="E4511" s="7"/>
      <c r="F4511" s="7"/>
      <c r="G4511" s="7"/>
      <c r="H4511" s="7"/>
      <c r="I4511" s="7"/>
      <c r="N4511" s="5"/>
    </row>
    <row r="4512" spans="5:14" x14ac:dyDescent="0.35">
      <c r="E4512" s="7"/>
      <c r="F4512" s="7"/>
      <c r="G4512" s="7"/>
      <c r="H4512" s="7"/>
      <c r="I4512" s="7"/>
      <c r="N4512" s="5"/>
    </row>
    <row r="4513" spans="5:14" x14ac:dyDescent="0.35">
      <c r="E4513" s="7"/>
      <c r="F4513" s="7"/>
      <c r="G4513" s="7"/>
      <c r="H4513" s="7"/>
      <c r="I4513" s="7"/>
      <c r="N4513" s="5"/>
    </row>
    <row r="4514" spans="5:14" x14ac:dyDescent="0.35">
      <c r="E4514" s="7"/>
      <c r="F4514" s="7"/>
      <c r="G4514" s="7"/>
      <c r="H4514" s="7"/>
      <c r="I4514" s="7"/>
      <c r="N4514" s="5"/>
    </row>
    <row r="4515" spans="5:14" x14ac:dyDescent="0.35">
      <c r="E4515" s="7"/>
      <c r="F4515" s="7"/>
      <c r="G4515" s="7"/>
      <c r="H4515" s="7"/>
      <c r="I4515" s="7"/>
      <c r="N4515" s="5"/>
    </row>
    <row r="4516" spans="5:14" x14ac:dyDescent="0.35">
      <c r="E4516" s="7"/>
      <c r="F4516" s="7"/>
      <c r="G4516" s="7"/>
      <c r="H4516" s="7"/>
      <c r="I4516" s="7"/>
      <c r="N4516" s="5"/>
    </row>
    <row r="4517" spans="5:14" x14ac:dyDescent="0.35">
      <c r="E4517" s="7"/>
      <c r="F4517" s="7"/>
      <c r="G4517" s="7"/>
      <c r="H4517" s="7"/>
      <c r="I4517" s="7"/>
      <c r="N4517" s="5"/>
    </row>
    <row r="4518" spans="5:14" x14ac:dyDescent="0.35">
      <c r="E4518" s="7"/>
      <c r="F4518" s="7"/>
      <c r="G4518" s="7"/>
      <c r="H4518" s="7"/>
      <c r="I4518" s="7"/>
      <c r="N4518" s="5"/>
    </row>
    <row r="4519" spans="5:14" x14ac:dyDescent="0.35">
      <c r="E4519" s="7"/>
      <c r="F4519" s="7"/>
      <c r="G4519" s="7"/>
      <c r="H4519" s="7"/>
      <c r="I4519" s="7"/>
      <c r="N4519" s="5"/>
    </row>
    <row r="4520" spans="5:14" x14ac:dyDescent="0.35">
      <c r="E4520" s="7"/>
      <c r="F4520" s="7"/>
      <c r="G4520" s="7"/>
      <c r="H4520" s="7"/>
      <c r="I4520" s="7"/>
      <c r="N4520" s="5"/>
    </row>
    <row r="4521" spans="5:14" x14ac:dyDescent="0.35">
      <c r="E4521" s="7"/>
      <c r="F4521" s="7"/>
      <c r="G4521" s="7"/>
      <c r="H4521" s="7"/>
      <c r="I4521" s="7"/>
      <c r="N4521" s="5"/>
    </row>
    <row r="4522" spans="5:14" x14ac:dyDescent="0.35">
      <c r="E4522" s="7"/>
      <c r="F4522" s="7"/>
      <c r="G4522" s="7"/>
      <c r="H4522" s="7"/>
      <c r="I4522" s="7"/>
      <c r="N4522" s="5"/>
    </row>
    <row r="4523" spans="5:14" x14ac:dyDescent="0.35">
      <c r="E4523" s="7"/>
      <c r="F4523" s="7"/>
      <c r="G4523" s="7"/>
      <c r="H4523" s="7"/>
      <c r="I4523" s="7"/>
      <c r="N4523" s="5"/>
    </row>
    <row r="4524" spans="5:14" x14ac:dyDescent="0.35">
      <c r="E4524" s="7"/>
      <c r="F4524" s="7"/>
      <c r="G4524" s="7"/>
      <c r="H4524" s="7"/>
      <c r="I4524" s="7"/>
      <c r="N4524" s="5"/>
    </row>
    <row r="4525" spans="5:14" x14ac:dyDescent="0.35">
      <c r="E4525" s="7"/>
      <c r="F4525" s="7"/>
      <c r="G4525" s="7"/>
      <c r="H4525" s="7"/>
      <c r="I4525" s="7"/>
      <c r="N4525" s="5"/>
    </row>
    <row r="4526" spans="5:14" x14ac:dyDescent="0.35">
      <c r="E4526" s="7"/>
      <c r="F4526" s="7"/>
      <c r="G4526" s="7"/>
      <c r="H4526" s="7"/>
      <c r="I4526" s="7"/>
      <c r="N4526" s="5"/>
    </row>
    <row r="4527" spans="5:14" x14ac:dyDescent="0.35">
      <c r="E4527" s="7"/>
      <c r="F4527" s="7"/>
      <c r="G4527" s="7"/>
      <c r="H4527" s="7"/>
      <c r="I4527" s="7"/>
      <c r="N4527" s="5"/>
    </row>
    <row r="4528" spans="5:14" x14ac:dyDescent="0.35">
      <c r="E4528" s="7"/>
      <c r="F4528" s="7"/>
      <c r="G4528" s="7"/>
      <c r="H4528" s="7"/>
      <c r="I4528" s="7"/>
      <c r="N4528" s="5"/>
    </row>
    <row r="4529" spans="5:14" x14ac:dyDescent="0.35">
      <c r="E4529" s="7"/>
      <c r="F4529" s="7"/>
      <c r="G4529" s="7"/>
      <c r="H4529" s="7"/>
      <c r="I4529" s="7"/>
      <c r="N4529" s="5"/>
    </row>
    <row r="4530" spans="5:14" x14ac:dyDescent="0.35">
      <c r="E4530" s="7"/>
      <c r="F4530" s="7"/>
      <c r="G4530" s="7"/>
      <c r="H4530" s="7"/>
      <c r="I4530" s="7"/>
      <c r="N4530" s="5"/>
    </row>
    <row r="4531" spans="5:14" x14ac:dyDescent="0.35">
      <c r="E4531" s="7"/>
      <c r="F4531" s="7"/>
      <c r="G4531" s="7"/>
      <c r="H4531" s="7"/>
      <c r="I4531" s="7"/>
      <c r="N4531" s="5"/>
    </row>
    <row r="4532" spans="5:14" x14ac:dyDescent="0.35">
      <c r="E4532" s="7"/>
      <c r="F4532" s="7"/>
      <c r="G4532" s="7"/>
      <c r="H4532" s="7"/>
      <c r="I4532" s="7"/>
      <c r="N4532" s="5"/>
    </row>
    <row r="4533" spans="5:14" x14ac:dyDescent="0.35">
      <c r="E4533" s="7"/>
      <c r="F4533" s="7"/>
      <c r="G4533" s="7"/>
      <c r="H4533" s="7"/>
      <c r="I4533" s="7"/>
      <c r="N4533" s="5"/>
    </row>
    <row r="4534" spans="5:14" x14ac:dyDescent="0.35">
      <c r="E4534" s="7"/>
      <c r="F4534" s="7"/>
      <c r="G4534" s="7"/>
      <c r="H4534" s="7"/>
      <c r="I4534" s="7"/>
      <c r="N4534" s="5"/>
    </row>
    <row r="4535" spans="5:14" x14ac:dyDescent="0.35">
      <c r="E4535" s="7"/>
      <c r="F4535" s="7"/>
      <c r="G4535" s="7"/>
      <c r="H4535" s="7"/>
      <c r="I4535" s="7"/>
      <c r="N4535" s="5"/>
    </row>
    <row r="4536" spans="5:14" x14ac:dyDescent="0.35">
      <c r="E4536" s="7"/>
      <c r="F4536" s="7"/>
      <c r="G4536" s="7"/>
      <c r="H4536" s="7"/>
      <c r="I4536" s="7"/>
      <c r="N4536" s="5"/>
    </row>
    <row r="4537" spans="5:14" x14ac:dyDescent="0.35">
      <c r="E4537" s="7"/>
      <c r="F4537" s="7"/>
      <c r="G4537" s="7"/>
      <c r="H4537" s="7"/>
      <c r="I4537" s="7"/>
      <c r="N4537" s="5"/>
    </row>
    <row r="4538" spans="5:14" x14ac:dyDescent="0.35">
      <c r="E4538" s="7"/>
      <c r="F4538" s="7"/>
      <c r="G4538" s="7"/>
      <c r="H4538" s="7"/>
      <c r="I4538" s="7"/>
      <c r="N4538" s="5"/>
    </row>
    <row r="4539" spans="5:14" x14ac:dyDescent="0.35">
      <c r="E4539" s="7"/>
      <c r="F4539" s="7"/>
      <c r="G4539" s="7"/>
      <c r="H4539" s="7"/>
      <c r="I4539" s="7"/>
      <c r="N4539" s="5"/>
    </row>
    <row r="4540" spans="5:14" x14ac:dyDescent="0.35">
      <c r="E4540" s="7"/>
      <c r="F4540" s="7"/>
      <c r="G4540" s="7"/>
      <c r="H4540" s="7"/>
      <c r="I4540" s="7"/>
      <c r="N4540" s="5"/>
    </row>
    <row r="4541" spans="5:14" x14ac:dyDescent="0.35">
      <c r="E4541" s="7"/>
      <c r="F4541" s="7"/>
      <c r="G4541" s="7"/>
      <c r="H4541" s="7"/>
      <c r="I4541" s="7"/>
      <c r="N4541" s="5"/>
    </row>
    <row r="4542" spans="5:14" x14ac:dyDescent="0.35">
      <c r="E4542" s="7"/>
      <c r="F4542" s="7"/>
      <c r="G4542" s="7"/>
      <c r="H4542" s="7"/>
      <c r="I4542" s="7"/>
      <c r="N4542" s="5"/>
    </row>
    <row r="4543" spans="5:14" x14ac:dyDescent="0.35">
      <c r="E4543" s="7"/>
      <c r="F4543" s="7"/>
      <c r="G4543" s="7"/>
      <c r="H4543" s="7"/>
      <c r="I4543" s="7"/>
      <c r="N4543" s="5"/>
    </row>
    <row r="4544" spans="5:14" x14ac:dyDescent="0.35">
      <c r="E4544" s="7"/>
      <c r="F4544" s="7"/>
      <c r="G4544" s="7"/>
      <c r="H4544" s="7"/>
      <c r="I4544" s="7"/>
      <c r="N4544" s="5"/>
    </row>
    <row r="4545" spans="5:14" x14ac:dyDescent="0.35">
      <c r="E4545" s="7"/>
      <c r="F4545" s="7"/>
      <c r="G4545" s="7"/>
      <c r="H4545" s="7"/>
      <c r="I4545" s="7"/>
      <c r="N4545" s="5"/>
    </row>
    <row r="4546" spans="5:14" x14ac:dyDescent="0.35">
      <c r="E4546" s="7"/>
      <c r="F4546" s="7"/>
      <c r="G4546" s="7"/>
      <c r="H4546" s="7"/>
      <c r="I4546" s="7"/>
      <c r="N4546" s="5"/>
    </row>
    <row r="4547" spans="5:14" x14ac:dyDescent="0.35">
      <c r="E4547" s="7"/>
      <c r="F4547" s="7"/>
      <c r="G4547" s="7"/>
      <c r="H4547" s="7"/>
      <c r="I4547" s="7"/>
      <c r="N4547" s="5"/>
    </row>
    <row r="4548" spans="5:14" x14ac:dyDescent="0.35">
      <c r="E4548" s="7"/>
      <c r="F4548" s="7"/>
      <c r="G4548" s="7"/>
      <c r="H4548" s="7"/>
      <c r="I4548" s="7"/>
      <c r="N4548" s="5"/>
    </row>
    <row r="4549" spans="5:14" x14ac:dyDescent="0.35">
      <c r="E4549" s="7"/>
      <c r="F4549" s="7"/>
      <c r="G4549" s="7"/>
      <c r="H4549" s="7"/>
      <c r="I4549" s="7"/>
      <c r="N4549" s="5"/>
    </row>
    <row r="4550" spans="5:14" x14ac:dyDescent="0.35">
      <c r="E4550" s="7"/>
      <c r="F4550" s="7"/>
      <c r="G4550" s="7"/>
      <c r="H4550" s="7"/>
      <c r="I4550" s="7"/>
      <c r="N4550" s="5"/>
    </row>
    <row r="4551" spans="5:14" x14ac:dyDescent="0.35">
      <c r="E4551" s="7"/>
      <c r="F4551" s="7"/>
      <c r="G4551" s="7"/>
      <c r="H4551" s="7"/>
      <c r="I4551" s="7"/>
      <c r="N4551" s="5"/>
    </row>
    <row r="4552" spans="5:14" x14ac:dyDescent="0.35">
      <c r="E4552" s="7"/>
      <c r="F4552" s="7"/>
      <c r="G4552" s="7"/>
      <c r="H4552" s="7"/>
      <c r="I4552" s="7"/>
      <c r="N4552" s="5"/>
    </row>
    <row r="4553" spans="5:14" x14ac:dyDescent="0.35">
      <c r="E4553" s="7"/>
      <c r="F4553" s="7"/>
      <c r="G4553" s="7"/>
      <c r="H4553" s="7"/>
      <c r="I4553" s="7"/>
      <c r="N4553" s="5"/>
    </row>
    <row r="4554" spans="5:14" x14ac:dyDescent="0.35">
      <c r="E4554" s="7"/>
      <c r="F4554" s="7"/>
      <c r="G4554" s="7"/>
      <c r="H4554" s="7"/>
      <c r="I4554" s="7"/>
      <c r="N4554" s="5"/>
    </row>
    <row r="4555" spans="5:14" x14ac:dyDescent="0.35">
      <c r="E4555" s="7"/>
      <c r="F4555" s="7"/>
      <c r="G4555" s="7"/>
      <c r="H4555" s="7"/>
      <c r="I4555" s="7"/>
      <c r="N4555" s="5"/>
    </row>
    <row r="4556" spans="5:14" x14ac:dyDescent="0.35">
      <c r="E4556" s="7"/>
      <c r="F4556" s="7"/>
      <c r="G4556" s="7"/>
      <c r="H4556" s="7"/>
      <c r="I4556" s="7"/>
      <c r="N4556" s="5"/>
    </row>
    <row r="4557" spans="5:14" x14ac:dyDescent="0.35">
      <c r="E4557" s="7"/>
      <c r="F4557" s="7"/>
      <c r="G4557" s="7"/>
      <c r="H4557" s="7"/>
      <c r="I4557" s="7"/>
      <c r="N4557" s="5"/>
    </row>
    <row r="4558" spans="5:14" x14ac:dyDescent="0.35">
      <c r="E4558" s="7"/>
      <c r="F4558" s="7"/>
      <c r="G4558" s="7"/>
      <c r="H4558" s="7"/>
      <c r="I4558" s="7"/>
      <c r="N4558" s="5"/>
    </row>
    <row r="4559" spans="5:14" x14ac:dyDescent="0.35">
      <c r="E4559" s="7"/>
      <c r="F4559" s="7"/>
      <c r="G4559" s="7"/>
      <c r="H4559" s="7"/>
      <c r="I4559" s="7"/>
      <c r="N4559" s="5"/>
    </row>
    <row r="4560" spans="5:14" x14ac:dyDescent="0.35">
      <c r="E4560" s="7"/>
      <c r="F4560" s="7"/>
      <c r="G4560" s="7"/>
      <c r="H4560" s="7"/>
      <c r="I4560" s="7"/>
      <c r="N4560" s="5"/>
    </row>
    <row r="4561" spans="5:14" x14ac:dyDescent="0.35">
      <c r="E4561" s="7"/>
      <c r="F4561" s="7"/>
      <c r="G4561" s="7"/>
      <c r="H4561" s="7"/>
      <c r="I4561" s="7"/>
      <c r="N4561" s="5"/>
    </row>
    <row r="4562" spans="5:14" x14ac:dyDescent="0.35">
      <c r="E4562" s="7"/>
      <c r="F4562" s="7"/>
      <c r="G4562" s="7"/>
      <c r="H4562" s="7"/>
      <c r="I4562" s="7"/>
      <c r="N4562" s="5"/>
    </row>
    <row r="4563" spans="5:14" x14ac:dyDescent="0.35">
      <c r="E4563" s="7"/>
      <c r="F4563" s="7"/>
      <c r="G4563" s="7"/>
      <c r="H4563" s="7"/>
      <c r="I4563" s="7"/>
      <c r="N4563" s="5"/>
    </row>
    <row r="4564" spans="5:14" x14ac:dyDescent="0.35">
      <c r="E4564" s="7"/>
      <c r="F4564" s="7"/>
      <c r="G4564" s="7"/>
      <c r="H4564" s="7"/>
      <c r="I4564" s="7"/>
      <c r="N4564" s="5"/>
    </row>
    <row r="4565" spans="5:14" x14ac:dyDescent="0.35">
      <c r="E4565" s="7"/>
      <c r="F4565" s="7"/>
      <c r="G4565" s="7"/>
      <c r="H4565" s="7"/>
      <c r="I4565" s="7"/>
      <c r="N4565" s="5"/>
    </row>
    <row r="4566" spans="5:14" x14ac:dyDescent="0.35">
      <c r="E4566" s="7"/>
      <c r="F4566" s="7"/>
      <c r="G4566" s="7"/>
      <c r="H4566" s="7"/>
      <c r="I4566" s="7"/>
      <c r="N4566" s="5"/>
    </row>
    <row r="4567" spans="5:14" x14ac:dyDescent="0.35">
      <c r="E4567" s="7"/>
      <c r="F4567" s="7"/>
      <c r="G4567" s="7"/>
      <c r="H4567" s="7"/>
      <c r="I4567" s="7"/>
      <c r="N4567" s="5"/>
    </row>
    <row r="4568" spans="5:14" x14ac:dyDescent="0.35">
      <c r="E4568" s="7"/>
      <c r="F4568" s="7"/>
      <c r="G4568" s="7"/>
      <c r="H4568" s="7"/>
      <c r="I4568" s="7"/>
      <c r="N4568" s="5"/>
    </row>
    <row r="4569" spans="5:14" x14ac:dyDescent="0.35">
      <c r="E4569" s="7"/>
      <c r="F4569" s="7"/>
      <c r="G4569" s="7"/>
      <c r="H4569" s="7"/>
      <c r="I4569" s="7"/>
      <c r="N4569" s="5"/>
    </row>
    <row r="4570" spans="5:14" x14ac:dyDescent="0.35">
      <c r="E4570" s="7"/>
      <c r="F4570" s="7"/>
      <c r="G4570" s="7"/>
      <c r="H4570" s="7"/>
      <c r="I4570" s="7"/>
      <c r="N4570" s="5"/>
    </row>
    <row r="4571" spans="5:14" x14ac:dyDescent="0.35">
      <c r="E4571" s="7"/>
      <c r="F4571" s="7"/>
      <c r="G4571" s="7"/>
      <c r="H4571" s="7"/>
      <c r="I4571" s="7"/>
      <c r="N4571" s="5"/>
    </row>
    <row r="4572" spans="5:14" x14ac:dyDescent="0.35">
      <c r="E4572" s="7"/>
      <c r="F4572" s="7"/>
      <c r="G4572" s="7"/>
      <c r="H4572" s="7"/>
      <c r="I4572" s="7"/>
      <c r="N4572" s="5"/>
    </row>
    <row r="4573" spans="5:14" x14ac:dyDescent="0.35">
      <c r="E4573" s="7"/>
      <c r="F4573" s="7"/>
      <c r="G4573" s="7"/>
      <c r="H4573" s="7"/>
      <c r="I4573" s="7"/>
      <c r="N4573" s="5"/>
    </row>
    <row r="4574" spans="5:14" x14ac:dyDescent="0.35">
      <c r="E4574" s="7"/>
      <c r="F4574" s="7"/>
      <c r="G4574" s="7"/>
      <c r="H4574" s="7"/>
      <c r="I4574" s="7"/>
      <c r="N4574" s="5"/>
    </row>
    <row r="4575" spans="5:14" x14ac:dyDescent="0.35">
      <c r="E4575" s="7"/>
      <c r="F4575" s="7"/>
      <c r="G4575" s="7"/>
      <c r="H4575" s="7"/>
      <c r="I4575" s="7"/>
      <c r="N4575" s="5"/>
    </row>
    <row r="4576" spans="5:14" x14ac:dyDescent="0.35">
      <c r="E4576" s="7"/>
      <c r="F4576" s="7"/>
      <c r="G4576" s="7"/>
      <c r="H4576" s="7"/>
      <c r="I4576" s="7"/>
      <c r="N4576" s="5"/>
    </row>
    <row r="4577" spans="5:14" x14ac:dyDescent="0.35">
      <c r="E4577" s="7"/>
      <c r="F4577" s="7"/>
      <c r="G4577" s="7"/>
      <c r="H4577" s="7"/>
      <c r="I4577" s="7"/>
      <c r="N4577" s="5"/>
    </row>
    <row r="4578" spans="5:14" x14ac:dyDescent="0.35">
      <c r="E4578" s="7"/>
      <c r="F4578" s="7"/>
      <c r="G4578" s="7"/>
      <c r="H4578" s="7"/>
      <c r="I4578" s="7"/>
      <c r="N4578" s="5"/>
    </row>
    <row r="4579" spans="5:14" x14ac:dyDescent="0.35">
      <c r="E4579" s="7"/>
      <c r="F4579" s="7"/>
      <c r="G4579" s="7"/>
      <c r="H4579" s="7"/>
      <c r="I4579" s="7"/>
      <c r="N4579" s="5"/>
    </row>
    <row r="4580" spans="5:14" x14ac:dyDescent="0.35">
      <c r="E4580" s="7"/>
      <c r="F4580" s="7"/>
      <c r="G4580" s="7"/>
      <c r="H4580" s="7"/>
      <c r="I4580" s="7"/>
      <c r="N4580" s="5"/>
    </row>
    <row r="4581" spans="5:14" x14ac:dyDescent="0.35">
      <c r="E4581" s="7"/>
      <c r="F4581" s="7"/>
      <c r="G4581" s="7"/>
      <c r="H4581" s="7"/>
      <c r="I4581" s="7"/>
      <c r="N4581" s="5"/>
    </row>
    <row r="4582" spans="5:14" x14ac:dyDescent="0.35">
      <c r="E4582" s="7"/>
      <c r="F4582" s="7"/>
      <c r="G4582" s="7"/>
      <c r="H4582" s="7"/>
      <c r="I4582" s="7"/>
      <c r="N4582" s="5"/>
    </row>
    <row r="4583" spans="5:14" x14ac:dyDescent="0.35">
      <c r="E4583" s="7"/>
      <c r="F4583" s="7"/>
      <c r="G4583" s="7"/>
      <c r="H4583" s="7"/>
      <c r="I4583" s="7"/>
      <c r="N4583" s="5"/>
    </row>
    <row r="4584" spans="5:14" x14ac:dyDescent="0.35">
      <c r="E4584" s="7"/>
      <c r="F4584" s="7"/>
      <c r="G4584" s="7"/>
      <c r="H4584" s="7"/>
      <c r="I4584" s="7"/>
      <c r="N4584" s="5"/>
    </row>
    <row r="4585" spans="5:14" x14ac:dyDescent="0.35">
      <c r="E4585" s="7"/>
      <c r="F4585" s="7"/>
      <c r="G4585" s="7"/>
      <c r="H4585" s="7"/>
      <c r="I4585" s="7"/>
      <c r="N4585" s="5"/>
    </row>
    <row r="4586" spans="5:14" x14ac:dyDescent="0.35">
      <c r="E4586" s="7"/>
      <c r="F4586" s="7"/>
      <c r="G4586" s="7"/>
      <c r="H4586" s="7"/>
      <c r="I4586" s="7"/>
      <c r="N4586" s="5"/>
    </row>
    <row r="4587" spans="5:14" x14ac:dyDescent="0.35">
      <c r="E4587" s="7"/>
      <c r="F4587" s="7"/>
      <c r="G4587" s="7"/>
      <c r="H4587" s="7"/>
      <c r="I4587" s="7"/>
      <c r="N4587" s="5"/>
    </row>
    <row r="4588" spans="5:14" x14ac:dyDescent="0.35">
      <c r="E4588" s="7"/>
      <c r="F4588" s="7"/>
      <c r="G4588" s="7"/>
      <c r="H4588" s="7"/>
      <c r="I4588" s="7"/>
      <c r="N4588" s="5"/>
    </row>
    <row r="4589" spans="5:14" x14ac:dyDescent="0.35">
      <c r="E4589" s="7"/>
      <c r="F4589" s="7"/>
      <c r="G4589" s="7"/>
      <c r="H4589" s="7"/>
      <c r="I4589" s="7"/>
      <c r="N4589" s="5"/>
    </row>
    <row r="4590" spans="5:14" x14ac:dyDescent="0.35">
      <c r="E4590" s="7"/>
      <c r="F4590" s="7"/>
      <c r="G4590" s="7"/>
      <c r="H4590" s="7"/>
      <c r="I4590" s="7"/>
      <c r="N4590" s="5"/>
    </row>
    <row r="4591" spans="5:14" x14ac:dyDescent="0.35">
      <c r="E4591" s="7"/>
      <c r="F4591" s="7"/>
      <c r="G4591" s="7"/>
      <c r="H4591" s="7"/>
      <c r="I4591" s="7"/>
      <c r="N4591" s="5"/>
    </row>
    <row r="4592" spans="5:14" x14ac:dyDescent="0.35">
      <c r="E4592" s="7"/>
      <c r="F4592" s="7"/>
      <c r="G4592" s="7"/>
      <c r="H4592" s="7"/>
      <c r="I4592" s="7"/>
      <c r="N4592" s="5"/>
    </row>
    <row r="4593" spans="5:14" x14ac:dyDescent="0.35">
      <c r="E4593" s="7"/>
      <c r="F4593" s="7"/>
      <c r="G4593" s="7"/>
      <c r="H4593" s="7"/>
      <c r="I4593" s="7"/>
      <c r="N4593" s="5"/>
    </row>
    <row r="4594" spans="5:14" x14ac:dyDescent="0.35">
      <c r="E4594" s="7"/>
      <c r="F4594" s="7"/>
      <c r="G4594" s="7"/>
      <c r="H4594" s="7"/>
      <c r="I4594" s="7"/>
      <c r="N4594" s="5"/>
    </row>
    <row r="4595" spans="5:14" x14ac:dyDescent="0.35">
      <c r="E4595" s="7"/>
      <c r="F4595" s="7"/>
      <c r="G4595" s="7"/>
      <c r="H4595" s="7"/>
      <c r="I4595" s="7"/>
      <c r="N4595" s="5"/>
    </row>
    <row r="4596" spans="5:14" x14ac:dyDescent="0.35">
      <c r="E4596" s="7"/>
      <c r="F4596" s="7"/>
      <c r="G4596" s="7"/>
      <c r="H4596" s="7"/>
      <c r="I4596" s="7"/>
      <c r="N4596" s="5"/>
    </row>
    <row r="4597" spans="5:14" x14ac:dyDescent="0.35">
      <c r="E4597" s="7"/>
      <c r="F4597" s="7"/>
      <c r="G4597" s="7"/>
      <c r="H4597" s="7"/>
      <c r="I4597" s="7"/>
      <c r="N4597" s="5"/>
    </row>
    <row r="4598" spans="5:14" x14ac:dyDescent="0.35">
      <c r="E4598" s="7"/>
      <c r="F4598" s="7"/>
      <c r="G4598" s="7"/>
      <c r="H4598" s="7"/>
      <c r="I4598" s="7"/>
      <c r="N4598" s="5"/>
    </row>
    <row r="4599" spans="5:14" x14ac:dyDescent="0.35">
      <c r="E4599" s="7"/>
      <c r="F4599" s="7"/>
      <c r="G4599" s="7"/>
      <c r="H4599" s="7"/>
      <c r="I4599" s="7"/>
      <c r="N4599" s="5"/>
    </row>
    <row r="4600" spans="5:14" x14ac:dyDescent="0.35">
      <c r="E4600" s="7"/>
      <c r="F4600" s="7"/>
      <c r="G4600" s="7"/>
      <c r="H4600" s="7"/>
      <c r="I4600" s="7"/>
      <c r="N4600" s="5"/>
    </row>
    <row r="4601" spans="5:14" x14ac:dyDescent="0.35">
      <c r="E4601" s="7"/>
      <c r="F4601" s="7"/>
      <c r="G4601" s="7"/>
      <c r="H4601" s="7"/>
      <c r="I4601" s="7"/>
      <c r="N4601" s="5"/>
    </row>
    <row r="4602" spans="5:14" x14ac:dyDescent="0.35">
      <c r="E4602" s="7"/>
      <c r="F4602" s="7"/>
      <c r="G4602" s="7"/>
      <c r="H4602" s="7"/>
      <c r="I4602" s="7"/>
      <c r="N4602" s="5"/>
    </row>
    <row r="4603" spans="5:14" x14ac:dyDescent="0.35">
      <c r="E4603" s="7"/>
      <c r="F4603" s="7"/>
      <c r="G4603" s="7"/>
      <c r="H4603" s="7"/>
      <c r="I4603" s="7"/>
      <c r="N4603" s="5"/>
    </row>
    <row r="4604" spans="5:14" x14ac:dyDescent="0.35">
      <c r="E4604" s="7"/>
      <c r="F4604" s="7"/>
      <c r="G4604" s="7"/>
      <c r="H4604" s="7"/>
      <c r="I4604" s="7"/>
      <c r="N4604" s="5"/>
    </row>
    <row r="4605" spans="5:14" x14ac:dyDescent="0.35">
      <c r="E4605" s="7"/>
      <c r="F4605" s="7"/>
      <c r="G4605" s="7"/>
      <c r="H4605" s="7"/>
      <c r="I4605" s="7"/>
      <c r="N4605" s="5"/>
    </row>
    <row r="4606" spans="5:14" x14ac:dyDescent="0.35">
      <c r="E4606" s="7"/>
      <c r="F4606" s="7"/>
      <c r="G4606" s="7"/>
      <c r="H4606" s="7"/>
      <c r="I4606" s="7"/>
      <c r="N4606" s="5"/>
    </row>
    <row r="4607" spans="5:14" x14ac:dyDescent="0.35">
      <c r="E4607" s="7"/>
      <c r="F4607" s="7"/>
      <c r="G4607" s="7"/>
      <c r="H4607" s="7"/>
      <c r="I4607" s="7"/>
      <c r="N4607" s="5"/>
    </row>
    <row r="4608" spans="5:14" x14ac:dyDescent="0.35">
      <c r="E4608" s="7"/>
      <c r="F4608" s="7"/>
      <c r="G4608" s="7"/>
      <c r="H4608" s="7"/>
      <c r="I4608" s="7"/>
      <c r="N4608" s="5"/>
    </row>
    <row r="4609" spans="5:14" x14ac:dyDescent="0.35">
      <c r="E4609" s="7"/>
      <c r="F4609" s="7"/>
      <c r="G4609" s="7"/>
      <c r="H4609" s="7"/>
      <c r="I4609" s="7"/>
      <c r="N4609" s="5"/>
    </row>
    <row r="4610" spans="5:14" x14ac:dyDescent="0.35">
      <c r="E4610" s="7"/>
      <c r="F4610" s="7"/>
      <c r="G4610" s="7"/>
      <c r="H4610" s="7"/>
      <c r="I4610" s="7"/>
      <c r="N4610" s="5"/>
    </row>
    <row r="4611" spans="5:14" x14ac:dyDescent="0.35">
      <c r="E4611" s="7"/>
      <c r="F4611" s="7"/>
      <c r="G4611" s="7"/>
      <c r="H4611" s="7"/>
      <c r="I4611" s="7"/>
      <c r="N4611" s="5"/>
    </row>
    <row r="4612" spans="5:14" x14ac:dyDescent="0.35">
      <c r="E4612" s="7"/>
      <c r="F4612" s="7"/>
      <c r="G4612" s="7"/>
      <c r="H4612" s="7"/>
      <c r="I4612" s="7"/>
      <c r="N4612" s="5"/>
    </row>
    <row r="4613" spans="5:14" x14ac:dyDescent="0.35">
      <c r="E4613" s="7"/>
      <c r="F4613" s="7"/>
      <c r="G4613" s="7"/>
      <c r="H4613" s="7"/>
      <c r="I4613" s="7"/>
      <c r="N4613" s="5"/>
    </row>
    <row r="4614" spans="5:14" x14ac:dyDescent="0.35">
      <c r="E4614" s="7"/>
      <c r="F4614" s="7"/>
      <c r="G4614" s="7"/>
      <c r="H4614" s="7"/>
      <c r="I4614" s="7"/>
      <c r="N4614" s="5"/>
    </row>
    <row r="4615" spans="5:14" x14ac:dyDescent="0.35">
      <c r="E4615" s="7"/>
      <c r="F4615" s="7"/>
      <c r="G4615" s="7"/>
      <c r="H4615" s="7"/>
      <c r="I4615" s="7"/>
      <c r="N4615" s="5"/>
    </row>
    <row r="4616" spans="5:14" x14ac:dyDescent="0.35">
      <c r="E4616" s="7"/>
      <c r="F4616" s="7"/>
      <c r="G4616" s="7"/>
      <c r="H4616" s="7"/>
      <c r="I4616" s="7"/>
      <c r="N4616" s="5"/>
    </row>
    <row r="4617" spans="5:14" x14ac:dyDescent="0.35">
      <c r="E4617" s="7"/>
      <c r="F4617" s="7"/>
      <c r="G4617" s="7"/>
      <c r="H4617" s="7"/>
      <c r="I4617" s="7"/>
      <c r="N4617" s="5"/>
    </row>
    <row r="4618" spans="5:14" x14ac:dyDescent="0.35">
      <c r="E4618" s="7"/>
      <c r="F4618" s="7"/>
      <c r="G4618" s="7"/>
      <c r="H4618" s="7"/>
      <c r="I4618" s="7"/>
      <c r="N4618" s="5"/>
    </row>
    <row r="4619" spans="5:14" x14ac:dyDescent="0.35">
      <c r="E4619" s="7"/>
      <c r="F4619" s="7"/>
      <c r="G4619" s="7"/>
      <c r="H4619" s="7"/>
      <c r="I4619" s="7"/>
      <c r="N4619" s="5"/>
    </row>
    <row r="4620" spans="5:14" x14ac:dyDescent="0.35">
      <c r="E4620" s="7"/>
      <c r="F4620" s="7"/>
      <c r="G4620" s="7"/>
      <c r="H4620" s="7"/>
      <c r="I4620" s="7"/>
      <c r="N4620" s="5"/>
    </row>
    <row r="4621" spans="5:14" x14ac:dyDescent="0.35">
      <c r="E4621" s="7"/>
      <c r="F4621" s="7"/>
      <c r="G4621" s="7"/>
      <c r="H4621" s="7"/>
      <c r="I4621" s="7"/>
      <c r="N4621" s="5"/>
    </row>
    <row r="4622" spans="5:14" x14ac:dyDescent="0.35">
      <c r="E4622" s="7"/>
      <c r="F4622" s="7"/>
      <c r="G4622" s="7"/>
      <c r="H4622" s="7"/>
      <c r="I4622" s="7"/>
      <c r="N4622" s="5"/>
    </row>
    <row r="4623" spans="5:14" x14ac:dyDescent="0.35">
      <c r="E4623" s="7"/>
      <c r="F4623" s="7"/>
      <c r="G4623" s="7"/>
      <c r="H4623" s="7"/>
      <c r="I4623" s="7"/>
      <c r="N4623" s="5"/>
    </row>
    <row r="4624" spans="5:14" x14ac:dyDescent="0.35">
      <c r="E4624" s="7"/>
      <c r="F4624" s="7"/>
      <c r="G4624" s="7"/>
      <c r="H4624" s="7"/>
      <c r="I4624" s="7"/>
      <c r="N4624" s="5"/>
    </row>
    <row r="4625" spans="5:14" x14ac:dyDescent="0.35">
      <c r="E4625" s="7"/>
      <c r="F4625" s="7"/>
      <c r="G4625" s="7"/>
      <c r="H4625" s="7"/>
      <c r="I4625" s="7"/>
      <c r="N4625" s="5"/>
    </row>
    <row r="4626" spans="5:14" x14ac:dyDescent="0.35">
      <c r="E4626" s="7"/>
      <c r="F4626" s="7"/>
      <c r="G4626" s="7"/>
      <c r="H4626" s="7"/>
      <c r="I4626" s="7"/>
      <c r="N4626" s="5"/>
    </row>
    <row r="4627" spans="5:14" x14ac:dyDescent="0.35">
      <c r="E4627" s="7"/>
      <c r="F4627" s="7"/>
      <c r="G4627" s="7"/>
      <c r="H4627" s="7"/>
      <c r="I4627" s="7"/>
      <c r="N4627" s="5"/>
    </row>
    <row r="4628" spans="5:14" x14ac:dyDescent="0.35">
      <c r="E4628" s="7"/>
      <c r="F4628" s="7"/>
      <c r="G4628" s="7"/>
      <c r="H4628" s="7"/>
      <c r="I4628" s="7"/>
      <c r="N4628" s="5"/>
    </row>
    <row r="4629" spans="5:14" x14ac:dyDescent="0.35">
      <c r="E4629" s="7"/>
      <c r="F4629" s="7"/>
      <c r="G4629" s="7"/>
      <c r="H4629" s="7"/>
      <c r="I4629" s="7"/>
      <c r="N4629" s="5"/>
    </row>
    <row r="4630" spans="5:14" x14ac:dyDescent="0.35">
      <c r="E4630" s="7"/>
      <c r="F4630" s="7"/>
      <c r="G4630" s="7"/>
      <c r="H4630" s="7"/>
      <c r="I4630" s="7"/>
      <c r="N4630" s="5"/>
    </row>
    <row r="4631" spans="5:14" x14ac:dyDescent="0.35">
      <c r="E4631" s="7"/>
      <c r="F4631" s="7"/>
      <c r="G4631" s="7"/>
      <c r="H4631" s="7"/>
      <c r="I4631" s="7"/>
      <c r="N4631" s="5"/>
    </row>
    <row r="4632" spans="5:14" x14ac:dyDescent="0.35">
      <c r="E4632" s="7"/>
      <c r="F4632" s="7"/>
      <c r="G4632" s="7"/>
      <c r="H4632" s="7"/>
      <c r="I4632" s="7"/>
      <c r="N4632" s="5"/>
    </row>
    <row r="4633" spans="5:14" x14ac:dyDescent="0.35">
      <c r="E4633" s="7"/>
      <c r="F4633" s="7"/>
      <c r="G4633" s="7"/>
      <c r="H4633" s="7"/>
      <c r="I4633" s="7"/>
      <c r="N4633" s="5"/>
    </row>
    <row r="4634" spans="5:14" x14ac:dyDescent="0.35">
      <c r="E4634" s="7"/>
      <c r="F4634" s="7"/>
      <c r="G4634" s="7"/>
      <c r="H4634" s="7"/>
      <c r="I4634" s="7"/>
      <c r="N4634" s="5"/>
    </row>
    <row r="4635" spans="5:14" x14ac:dyDescent="0.35">
      <c r="E4635" s="7"/>
      <c r="F4635" s="7"/>
      <c r="G4635" s="7"/>
      <c r="H4635" s="7"/>
      <c r="I4635" s="7"/>
      <c r="N4635" s="5"/>
    </row>
    <row r="4636" spans="5:14" x14ac:dyDescent="0.35">
      <c r="E4636" s="7"/>
      <c r="F4636" s="7"/>
      <c r="G4636" s="7"/>
      <c r="H4636" s="7"/>
      <c r="I4636" s="7"/>
      <c r="N4636" s="5"/>
    </row>
    <row r="4637" spans="5:14" x14ac:dyDescent="0.35">
      <c r="E4637" s="7"/>
      <c r="F4637" s="7"/>
      <c r="G4637" s="7"/>
      <c r="H4637" s="7"/>
      <c r="I4637" s="7"/>
      <c r="N4637" s="5"/>
    </row>
    <row r="4638" spans="5:14" x14ac:dyDescent="0.35">
      <c r="E4638" s="7"/>
      <c r="F4638" s="7"/>
      <c r="G4638" s="7"/>
      <c r="H4638" s="7"/>
      <c r="I4638" s="7"/>
      <c r="N4638" s="5"/>
    </row>
    <row r="4639" spans="5:14" x14ac:dyDescent="0.35">
      <c r="E4639" s="7"/>
      <c r="F4639" s="7"/>
      <c r="G4639" s="7"/>
      <c r="H4639" s="7"/>
      <c r="I4639" s="7"/>
      <c r="N4639" s="5"/>
    </row>
    <row r="4640" spans="5:14" x14ac:dyDescent="0.35">
      <c r="E4640" s="7"/>
      <c r="F4640" s="7"/>
      <c r="G4640" s="7"/>
      <c r="H4640" s="7"/>
      <c r="I4640" s="7"/>
      <c r="N4640" s="5"/>
    </row>
    <row r="4641" spans="5:14" x14ac:dyDescent="0.35">
      <c r="E4641" s="7"/>
      <c r="F4641" s="7"/>
      <c r="G4641" s="7"/>
      <c r="H4641" s="7"/>
      <c r="I4641" s="7"/>
      <c r="N4641" s="5"/>
    </row>
    <row r="4642" spans="5:14" x14ac:dyDescent="0.35">
      <c r="E4642" s="7"/>
      <c r="F4642" s="7"/>
      <c r="G4642" s="7"/>
      <c r="H4642" s="7"/>
      <c r="I4642" s="7"/>
      <c r="N4642" s="5"/>
    </row>
    <row r="4643" spans="5:14" x14ac:dyDescent="0.35">
      <c r="E4643" s="7"/>
      <c r="F4643" s="7"/>
      <c r="G4643" s="7"/>
      <c r="H4643" s="7"/>
      <c r="I4643" s="7"/>
      <c r="N4643" s="5"/>
    </row>
    <row r="4644" spans="5:14" x14ac:dyDescent="0.35">
      <c r="E4644" s="7"/>
      <c r="F4644" s="7"/>
      <c r="G4644" s="7"/>
      <c r="H4644" s="7"/>
      <c r="I4644" s="7"/>
      <c r="N4644" s="5"/>
    </row>
    <row r="4645" spans="5:14" x14ac:dyDescent="0.35">
      <c r="E4645" s="7"/>
      <c r="F4645" s="7"/>
      <c r="G4645" s="7"/>
      <c r="H4645" s="7"/>
      <c r="I4645" s="7"/>
      <c r="N4645" s="5"/>
    </row>
    <row r="4646" spans="5:14" x14ac:dyDescent="0.35">
      <c r="E4646" s="7"/>
      <c r="F4646" s="7"/>
      <c r="G4646" s="7"/>
      <c r="H4646" s="7"/>
      <c r="I4646" s="7"/>
      <c r="N4646" s="5"/>
    </row>
    <row r="4647" spans="5:14" x14ac:dyDescent="0.35">
      <c r="E4647" s="7"/>
      <c r="F4647" s="7"/>
      <c r="G4647" s="7"/>
      <c r="H4647" s="7"/>
      <c r="I4647" s="7"/>
      <c r="N4647" s="5"/>
    </row>
    <row r="4648" spans="5:14" x14ac:dyDescent="0.35">
      <c r="E4648" s="7"/>
      <c r="F4648" s="7"/>
      <c r="G4648" s="7"/>
      <c r="H4648" s="7"/>
      <c r="I4648" s="7"/>
      <c r="N4648" s="5"/>
    </row>
    <row r="4649" spans="5:14" x14ac:dyDescent="0.35">
      <c r="E4649" s="7"/>
      <c r="F4649" s="7"/>
      <c r="G4649" s="7"/>
      <c r="H4649" s="7"/>
      <c r="I4649" s="7"/>
      <c r="N4649" s="5"/>
    </row>
    <row r="4650" spans="5:14" x14ac:dyDescent="0.35">
      <c r="E4650" s="7"/>
      <c r="F4650" s="7"/>
      <c r="G4650" s="7"/>
      <c r="H4650" s="7"/>
      <c r="I4650" s="7"/>
      <c r="N4650" s="5"/>
    </row>
    <row r="4651" spans="5:14" x14ac:dyDescent="0.35">
      <c r="E4651" s="7"/>
      <c r="F4651" s="7"/>
      <c r="G4651" s="7"/>
      <c r="H4651" s="7"/>
      <c r="I4651" s="7"/>
      <c r="N4651" s="5"/>
    </row>
    <row r="4652" spans="5:14" x14ac:dyDescent="0.35">
      <c r="E4652" s="7"/>
      <c r="F4652" s="7"/>
      <c r="G4652" s="7"/>
      <c r="H4652" s="7"/>
      <c r="I4652" s="7"/>
      <c r="N4652" s="5"/>
    </row>
    <row r="4653" spans="5:14" x14ac:dyDescent="0.35">
      <c r="E4653" s="7"/>
      <c r="F4653" s="7"/>
      <c r="G4653" s="7"/>
      <c r="H4653" s="7"/>
      <c r="I4653" s="7"/>
      <c r="N4653" s="5"/>
    </row>
    <row r="4654" spans="5:14" x14ac:dyDescent="0.35">
      <c r="E4654" s="7"/>
      <c r="F4654" s="7"/>
      <c r="G4654" s="7"/>
      <c r="H4654" s="7"/>
      <c r="I4654" s="7"/>
      <c r="N4654" s="5"/>
    </row>
    <row r="4655" spans="5:14" x14ac:dyDescent="0.35">
      <c r="E4655" s="7"/>
      <c r="F4655" s="7"/>
      <c r="G4655" s="7"/>
      <c r="H4655" s="7"/>
      <c r="I4655" s="7"/>
      <c r="N4655" s="5"/>
    </row>
    <row r="4656" spans="5:14" x14ac:dyDescent="0.35">
      <c r="E4656" s="7"/>
      <c r="F4656" s="7"/>
      <c r="G4656" s="7"/>
      <c r="H4656" s="7"/>
      <c r="I4656" s="7"/>
      <c r="N4656" s="5"/>
    </row>
    <row r="4657" spans="5:14" x14ac:dyDescent="0.35">
      <c r="E4657" s="7"/>
      <c r="F4657" s="7"/>
      <c r="G4657" s="7"/>
      <c r="H4657" s="7"/>
      <c r="I4657" s="7"/>
      <c r="N4657" s="5"/>
    </row>
    <row r="4658" spans="5:14" x14ac:dyDescent="0.35">
      <c r="E4658" s="7"/>
      <c r="F4658" s="7"/>
      <c r="G4658" s="7"/>
      <c r="H4658" s="7"/>
      <c r="I4658" s="7"/>
      <c r="N4658" s="5"/>
    </row>
    <row r="4659" spans="5:14" x14ac:dyDescent="0.35">
      <c r="E4659" s="7"/>
      <c r="F4659" s="7"/>
      <c r="G4659" s="7"/>
      <c r="H4659" s="7"/>
      <c r="I4659" s="7"/>
      <c r="N4659" s="5"/>
    </row>
    <row r="4660" spans="5:14" x14ac:dyDescent="0.35">
      <c r="E4660" s="7"/>
      <c r="F4660" s="7"/>
      <c r="G4660" s="7"/>
      <c r="H4660" s="7"/>
      <c r="I4660" s="7"/>
      <c r="N4660" s="5"/>
    </row>
    <row r="4661" spans="5:14" x14ac:dyDescent="0.35">
      <c r="E4661" s="7"/>
      <c r="F4661" s="7"/>
      <c r="G4661" s="7"/>
      <c r="H4661" s="7"/>
      <c r="I4661" s="7"/>
      <c r="N4661" s="5"/>
    </row>
    <row r="4662" spans="5:14" x14ac:dyDescent="0.35">
      <c r="E4662" s="7"/>
      <c r="F4662" s="7"/>
      <c r="G4662" s="7"/>
      <c r="H4662" s="7"/>
      <c r="I4662" s="7"/>
      <c r="N4662" s="5"/>
    </row>
    <row r="4663" spans="5:14" x14ac:dyDescent="0.35">
      <c r="E4663" s="7"/>
      <c r="F4663" s="7"/>
      <c r="G4663" s="7"/>
      <c r="H4663" s="7"/>
      <c r="I4663" s="7"/>
      <c r="N4663" s="5"/>
    </row>
    <row r="4664" spans="5:14" x14ac:dyDescent="0.35">
      <c r="E4664" s="7"/>
      <c r="F4664" s="7"/>
      <c r="G4664" s="7"/>
      <c r="H4664" s="7"/>
      <c r="I4664" s="7"/>
      <c r="N4664" s="5"/>
    </row>
    <row r="4665" spans="5:14" x14ac:dyDescent="0.35">
      <c r="E4665" s="7"/>
      <c r="F4665" s="7"/>
      <c r="G4665" s="7"/>
      <c r="H4665" s="7"/>
      <c r="I4665" s="7"/>
      <c r="N4665" s="5"/>
    </row>
    <row r="4666" spans="5:14" x14ac:dyDescent="0.35">
      <c r="E4666" s="7"/>
      <c r="F4666" s="7"/>
      <c r="G4666" s="7"/>
      <c r="H4666" s="7"/>
      <c r="I4666" s="7"/>
      <c r="N4666" s="5"/>
    </row>
    <row r="4667" spans="5:14" x14ac:dyDescent="0.35">
      <c r="E4667" s="7"/>
      <c r="F4667" s="7"/>
      <c r="G4667" s="7"/>
      <c r="H4667" s="7"/>
      <c r="I4667" s="7"/>
      <c r="N4667" s="5"/>
    </row>
    <row r="4668" spans="5:14" x14ac:dyDescent="0.35">
      <c r="E4668" s="7"/>
      <c r="F4668" s="7"/>
      <c r="G4668" s="7"/>
      <c r="H4668" s="7"/>
      <c r="I4668" s="7"/>
      <c r="N4668" s="5"/>
    </row>
    <row r="4669" spans="5:14" x14ac:dyDescent="0.35">
      <c r="E4669" s="7"/>
      <c r="F4669" s="7"/>
      <c r="G4669" s="7"/>
      <c r="H4669" s="7"/>
      <c r="I4669" s="7"/>
      <c r="N4669" s="5"/>
    </row>
    <row r="4670" spans="5:14" x14ac:dyDescent="0.35">
      <c r="E4670" s="7"/>
      <c r="F4670" s="7"/>
      <c r="G4670" s="7"/>
      <c r="H4670" s="7"/>
      <c r="I4670" s="7"/>
      <c r="N4670" s="5"/>
    </row>
    <row r="4671" spans="5:14" x14ac:dyDescent="0.35">
      <c r="E4671" s="7"/>
      <c r="F4671" s="7"/>
      <c r="G4671" s="7"/>
      <c r="H4671" s="7"/>
      <c r="I4671" s="7"/>
      <c r="N4671" s="5"/>
    </row>
    <row r="4672" spans="5:14" x14ac:dyDescent="0.35">
      <c r="E4672" s="7"/>
      <c r="F4672" s="7"/>
      <c r="G4672" s="7"/>
      <c r="H4672" s="7"/>
      <c r="I4672" s="7"/>
      <c r="N4672" s="5"/>
    </row>
    <row r="4673" spans="5:14" x14ac:dyDescent="0.35">
      <c r="E4673" s="7"/>
      <c r="F4673" s="7"/>
      <c r="G4673" s="7"/>
      <c r="H4673" s="7"/>
      <c r="I4673" s="7"/>
      <c r="N4673" s="5"/>
    </row>
    <row r="4674" spans="5:14" x14ac:dyDescent="0.35">
      <c r="E4674" s="7"/>
      <c r="F4674" s="7"/>
      <c r="G4674" s="7"/>
      <c r="H4674" s="7"/>
      <c r="I4674" s="7"/>
      <c r="N4674" s="5"/>
    </row>
    <row r="4675" spans="5:14" x14ac:dyDescent="0.35">
      <c r="E4675" s="7"/>
      <c r="F4675" s="7"/>
      <c r="G4675" s="7"/>
      <c r="H4675" s="7"/>
      <c r="I4675" s="7"/>
      <c r="N4675" s="5"/>
    </row>
    <row r="4676" spans="5:14" x14ac:dyDescent="0.35">
      <c r="E4676" s="7"/>
      <c r="F4676" s="7"/>
      <c r="G4676" s="7"/>
      <c r="H4676" s="7"/>
      <c r="I4676" s="7"/>
      <c r="N4676" s="5"/>
    </row>
    <row r="4677" spans="5:14" x14ac:dyDescent="0.35">
      <c r="E4677" s="7"/>
      <c r="F4677" s="7"/>
      <c r="G4677" s="7"/>
      <c r="H4677" s="7"/>
      <c r="I4677" s="7"/>
      <c r="N4677" s="5"/>
    </row>
    <row r="4678" spans="5:14" x14ac:dyDescent="0.35">
      <c r="E4678" s="7"/>
      <c r="F4678" s="7"/>
      <c r="G4678" s="7"/>
      <c r="H4678" s="7"/>
      <c r="I4678" s="7"/>
      <c r="N4678" s="5"/>
    </row>
    <row r="4679" spans="5:14" x14ac:dyDescent="0.35">
      <c r="E4679" s="7"/>
      <c r="F4679" s="7"/>
      <c r="G4679" s="7"/>
      <c r="H4679" s="7"/>
      <c r="I4679" s="7"/>
      <c r="N4679" s="5"/>
    </row>
    <row r="4680" spans="5:14" x14ac:dyDescent="0.35">
      <c r="E4680" s="7"/>
      <c r="F4680" s="7"/>
      <c r="G4680" s="7"/>
      <c r="H4680" s="7"/>
      <c r="I4680" s="7"/>
      <c r="N4680" s="5"/>
    </row>
    <row r="4681" spans="5:14" x14ac:dyDescent="0.35">
      <c r="E4681" s="7"/>
      <c r="F4681" s="7"/>
      <c r="G4681" s="7"/>
      <c r="H4681" s="7"/>
      <c r="I4681" s="7"/>
      <c r="N4681" s="5"/>
    </row>
    <row r="4682" spans="5:14" x14ac:dyDescent="0.35">
      <c r="E4682" s="7"/>
      <c r="F4682" s="7"/>
      <c r="G4682" s="7"/>
      <c r="H4682" s="7"/>
      <c r="I4682" s="7"/>
      <c r="N4682" s="5"/>
    </row>
    <row r="4683" spans="5:14" x14ac:dyDescent="0.35">
      <c r="E4683" s="7"/>
      <c r="F4683" s="7"/>
      <c r="G4683" s="7"/>
      <c r="H4683" s="7"/>
      <c r="I4683" s="7"/>
      <c r="N4683" s="5"/>
    </row>
    <row r="4684" spans="5:14" x14ac:dyDescent="0.35">
      <c r="E4684" s="7"/>
      <c r="F4684" s="7"/>
      <c r="G4684" s="7"/>
      <c r="H4684" s="7"/>
      <c r="I4684" s="7"/>
      <c r="N4684" s="5"/>
    </row>
    <row r="4685" spans="5:14" x14ac:dyDescent="0.35">
      <c r="E4685" s="7"/>
      <c r="F4685" s="7"/>
      <c r="G4685" s="7"/>
      <c r="H4685" s="7"/>
      <c r="I4685" s="7"/>
      <c r="N4685" s="5"/>
    </row>
    <row r="4686" spans="5:14" x14ac:dyDescent="0.35">
      <c r="E4686" s="7"/>
      <c r="F4686" s="7"/>
      <c r="G4686" s="7"/>
      <c r="H4686" s="7"/>
      <c r="I4686" s="7"/>
      <c r="N4686" s="5"/>
    </row>
    <row r="4687" spans="5:14" x14ac:dyDescent="0.35">
      <c r="E4687" s="7"/>
      <c r="F4687" s="7"/>
      <c r="G4687" s="7"/>
      <c r="H4687" s="7"/>
      <c r="I4687" s="7"/>
      <c r="N4687" s="5"/>
    </row>
    <row r="4688" spans="5:14" x14ac:dyDescent="0.35">
      <c r="E4688" s="7"/>
      <c r="F4688" s="7"/>
      <c r="G4688" s="7"/>
      <c r="H4688" s="7"/>
      <c r="I4688" s="7"/>
      <c r="N4688" s="5"/>
    </row>
    <row r="4689" spans="5:14" x14ac:dyDescent="0.35">
      <c r="E4689" s="7"/>
      <c r="F4689" s="7"/>
      <c r="G4689" s="7"/>
      <c r="H4689" s="7"/>
      <c r="I4689" s="7"/>
      <c r="N4689" s="5"/>
    </row>
    <row r="4690" spans="5:14" x14ac:dyDescent="0.35">
      <c r="E4690" s="7"/>
      <c r="F4690" s="7"/>
      <c r="G4690" s="7"/>
      <c r="H4690" s="7"/>
      <c r="I4690" s="7"/>
      <c r="N4690" s="5"/>
    </row>
    <row r="4691" spans="5:14" x14ac:dyDescent="0.35">
      <c r="E4691" s="7"/>
      <c r="F4691" s="7"/>
      <c r="G4691" s="7"/>
      <c r="H4691" s="7"/>
      <c r="I4691" s="7"/>
      <c r="N4691" s="5"/>
    </row>
    <row r="4692" spans="5:14" x14ac:dyDescent="0.35">
      <c r="E4692" s="7"/>
      <c r="F4692" s="7"/>
      <c r="G4692" s="7"/>
      <c r="H4692" s="7"/>
      <c r="I4692" s="7"/>
      <c r="N4692" s="5"/>
    </row>
    <row r="4693" spans="5:14" x14ac:dyDescent="0.35">
      <c r="E4693" s="7"/>
      <c r="F4693" s="7"/>
      <c r="G4693" s="7"/>
      <c r="H4693" s="7"/>
      <c r="I4693" s="7"/>
      <c r="N4693" s="5"/>
    </row>
    <row r="4694" spans="5:14" x14ac:dyDescent="0.35">
      <c r="E4694" s="7"/>
      <c r="F4694" s="7"/>
      <c r="G4694" s="7"/>
      <c r="H4694" s="7"/>
      <c r="I4694" s="7"/>
      <c r="N4694" s="5"/>
    </row>
    <row r="4695" spans="5:14" x14ac:dyDescent="0.35">
      <c r="E4695" s="7"/>
      <c r="F4695" s="7"/>
      <c r="G4695" s="7"/>
      <c r="H4695" s="7"/>
      <c r="I4695" s="7"/>
      <c r="N4695" s="5"/>
    </row>
    <row r="4696" spans="5:14" x14ac:dyDescent="0.35">
      <c r="E4696" s="7"/>
      <c r="F4696" s="7"/>
      <c r="G4696" s="7"/>
      <c r="H4696" s="7"/>
      <c r="I4696" s="7"/>
      <c r="N4696" s="5"/>
    </row>
    <row r="4697" spans="5:14" x14ac:dyDescent="0.35">
      <c r="E4697" s="7"/>
      <c r="F4697" s="7"/>
      <c r="G4697" s="7"/>
      <c r="H4697" s="7"/>
      <c r="I4697" s="7"/>
      <c r="N4697" s="5"/>
    </row>
    <row r="4698" spans="5:14" x14ac:dyDescent="0.35">
      <c r="E4698" s="7"/>
      <c r="F4698" s="7"/>
      <c r="G4698" s="7"/>
      <c r="H4698" s="7"/>
      <c r="I4698" s="7"/>
      <c r="N4698" s="5"/>
    </row>
    <row r="4699" spans="5:14" x14ac:dyDescent="0.35">
      <c r="E4699" s="7"/>
      <c r="F4699" s="7"/>
      <c r="G4699" s="7"/>
      <c r="H4699" s="7"/>
      <c r="I4699" s="7"/>
      <c r="N4699" s="5"/>
    </row>
    <row r="4700" spans="5:14" x14ac:dyDescent="0.35">
      <c r="E4700" s="7"/>
      <c r="F4700" s="7"/>
      <c r="G4700" s="7"/>
      <c r="H4700" s="7"/>
      <c r="I4700" s="7"/>
      <c r="N4700" s="5"/>
    </row>
    <row r="4701" spans="5:14" x14ac:dyDescent="0.35">
      <c r="E4701" s="7"/>
      <c r="F4701" s="7"/>
      <c r="G4701" s="7"/>
      <c r="H4701" s="7"/>
      <c r="I4701" s="7"/>
      <c r="N4701" s="5"/>
    </row>
    <row r="4702" spans="5:14" x14ac:dyDescent="0.35">
      <c r="E4702" s="7"/>
      <c r="F4702" s="7"/>
      <c r="G4702" s="7"/>
      <c r="H4702" s="7"/>
      <c r="I4702" s="7"/>
      <c r="N4702" s="5"/>
    </row>
    <row r="4703" spans="5:14" x14ac:dyDescent="0.35">
      <c r="E4703" s="7"/>
      <c r="F4703" s="7"/>
      <c r="G4703" s="7"/>
      <c r="H4703" s="7"/>
      <c r="I4703" s="7"/>
      <c r="N4703" s="5"/>
    </row>
    <row r="4704" spans="5:14" x14ac:dyDescent="0.35">
      <c r="E4704" s="7"/>
      <c r="F4704" s="7"/>
      <c r="G4704" s="7"/>
      <c r="H4704" s="7"/>
      <c r="I4704" s="7"/>
      <c r="N4704" s="5"/>
    </row>
    <row r="4705" spans="5:14" x14ac:dyDescent="0.35">
      <c r="E4705" s="7"/>
      <c r="F4705" s="7"/>
      <c r="G4705" s="7"/>
      <c r="H4705" s="7"/>
      <c r="I4705" s="7"/>
      <c r="N4705" s="5"/>
    </row>
    <row r="4706" spans="5:14" x14ac:dyDescent="0.35">
      <c r="E4706" s="7"/>
      <c r="F4706" s="7"/>
      <c r="G4706" s="7"/>
      <c r="H4706" s="7"/>
      <c r="I4706" s="7"/>
      <c r="N4706" s="5"/>
    </row>
    <row r="4707" spans="5:14" x14ac:dyDescent="0.35">
      <c r="E4707" s="7"/>
      <c r="F4707" s="7"/>
      <c r="G4707" s="7"/>
      <c r="H4707" s="7"/>
      <c r="I4707" s="7"/>
      <c r="N4707" s="5"/>
    </row>
    <row r="4708" spans="5:14" x14ac:dyDescent="0.35">
      <c r="E4708" s="7"/>
      <c r="F4708" s="7"/>
      <c r="G4708" s="7"/>
      <c r="H4708" s="7"/>
      <c r="I4708" s="7"/>
      <c r="N4708" s="5"/>
    </row>
    <row r="4709" spans="5:14" x14ac:dyDescent="0.35">
      <c r="E4709" s="7"/>
      <c r="F4709" s="7"/>
      <c r="G4709" s="7"/>
      <c r="H4709" s="7"/>
      <c r="I4709" s="7"/>
      <c r="N4709" s="5"/>
    </row>
    <row r="4710" spans="5:14" x14ac:dyDescent="0.35">
      <c r="E4710" s="7"/>
      <c r="F4710" s="7"/>
      <c r="G4710" s="7"/>
      <c r="H4710" s="7"/>
      <c r="I4710" s="7"/>
      <c r="N4710" s="5"/>
    </row>
    <row r="4711" spans="5:14" x14ac:dyDescent="0.35">
      <c r="E4711" s="7"/>
      <c r="F4711" s="7"/>
      <c r="G4711" s="7"/>
      <c r="H4711" s="7"/>
      <c r="I4711" s="7"/>
      <c r="N4711" s="5"/>
    </row>
    <row r="4712" spans="5:14" x14ac:dyDescent="0.35">
      <c r="E4712" s="7"/>
      <c r="F4712" s="7"/>
      <c r="G4712" s="7"/>
      <c r="H4712" s="7"/>
      <c r="I4712" s="7"/>
      <c r="N4712" s="5"/>
    </row>
    <row r="4713" spans="5:14" x14ac:dyDescent="0.35">
      <c r="E4713" s="7"/>
      <c r="F4713" s="7"/>
      <c r="G4713" s="7"/>
      <c r="H4713" s="7"/>
      <c r="I4713" s="7"/>
      <c r="N4713" s="5"/>
    </row>
    <row r="4714" spans="5:14" x14ac:dyDescent="0.35">
      <c r="E4714" s="7"/>
      <c r="F4714" s="7"/>
      <c r="G4714" s="7"/>
      <c r="H4714" s="7"/>
      <c r="I4714" s="7"/>
      <c r="N4714" s="5"/>
    </row>
    <row r="4715" spans="5:14" x14ac:dyDescent="0.35">
      <c r="E4715" s="7"/>
      <c r="F4715" s="7"/>
      <c r="G4715" s="7"/>
      <c r="H4715" s="7"/>
      <c r="I4715" s="7"/>
      <c r="N4715" s="5"/>
    </row>
    <row r="4716" spans="5:14" x14ac:dyDescent="0.35">
      <c r="E4716" s="7"/>
      <c r="F4716" s="7"/>
      <c r="G4716" s="7"/>
      <c r="H4716" s="7"/>
      <c r="I4716" s="7"/>
      <c r="N4716" s="5"/>
    </row>
    <row r="4717" spans="5:14" x14ac:dyDescent="0.35">
      <c r="E4717" s="7"/>
      <c r="F4717" s="7"/>
      <c r="G4717" s="7"/>
      <c r="H4717" s="7"/>
      <c r="I4717" s="7"/>
      <c r="N4717" s="5"/>
    </row>
    <row r="4718" spans="5:14" x14ac:dyDescent="0.35">
      <c r="E4718" s="7"/>
      <c r="F4718" s="7"/>
      <c r="G4718" s="7"/>
      <c r="H4718" s="7"/>
      <c r="I4718" s="7"/>
      <c r="N4718" s="5"/>
    </row>
    <row r="4719" spans="5:14" x14ac:dyDescent="0.35">
      <c r="E4719" s="7"/>
      <c r="F4719" s="7"/>
      <c r="G4719" s="7"/>
      <c r="H4719" s="7"/>
      <c r="I4719" s="7"/>
      <c r="N4719" s="5"/>
    </row>
    <row r="4720" spans="5:14" x14ac:dyDescent="0.35">
      <c r="E4720" s="7"/>
      <c r="F4720" s="7"/>
      <c r="G4720" s="7"/>
      <c r="H4720" s="7"/>
      <c r="I4720" s="7"/>
      <c r="N4720" s="5"/>
    </row>
    <row r="4721" spans="5:14" x14ac:dyDescent="0.35">
      <c r="E4721" s="7"/>
      <c r="F4721" s="7"/>
      <c r="G4721" s="7"/>
      <c r="H4721" s="7"/>
      <c r="I4721" s="7"/>
      <c r="N4721" s="5"/>
    </row>
    <row r="4722" spans="5:14" x14ac:dyDescent="0.35">
      <c r="E4722" s="7"/>
      <c r="F4722" s="7"/>
      <c r="G4722" s="7"/>
      <c r="H4722" s="7"/>
      <c r="I4722" s="7"/>
      <c r="N4722" s="5"/>
    </row>
    <row r="4723" spans="5:14" x14ac:dyDescent="0.35">
      <c r="E4723" s="7"/>
      <c r="F4723" s="7"/>
      <c r="G4723" s="7"/>
      <c r="H4723" s="7"/>
      <c r="I4723" s="7"/>
      <c r="N4723" s="5"/>
    </row>
    <row r="4724" spans="5:14" x14ac:dyDescent="0.35">
      <c r="E4724" s="7"/>
      <c r="F4724" s="7"/>
      <c r="G4724" s="7"/>
      <c r="H4724" s="7"/>
      <c r="I4724" s="7"/>
      <c r="N4724" s="5"/>
    </row>
    <row r="4725" spans="5:14" x14ac:dyDescent="0.35">
      <c r="E4725" s="7"/>
      <c r="F4725" s="7"/>
      <c r="G4725" s="7"/>
      <c r="H4725" s="7"/>
      <c r="I4725" s="7"/>
      <c r="N4725" s="5"/>
    </row>
    <row r="4726" spans="5:14" x14ac:dyDescent="0.35">
      <c r="E4726" s="7"/>
      <c r="F4726" s="7"/>
      <c r="G4726" s="7"/>
      <c r="H4726" s="7"/>
      <c r="I4726" s="7"/>
      <c r="N4726" s="5"/>
    </row>
    <row r="4727" spans="5:14" x14ac:dyDescent="0.35">
      <c r="E4727" s="7"/>
      <c r="F4727" s="7"/>
      <c r="G4727" s="7"/>
      <c r="H4727" s="7"/>
      <c r="I4727" s="7"/>
      <c r="N4727" s="5"/>
    </row>
    <row r="4728" spans="5:14" x14ac:dyDescent="0.35">
      <c r="E4728" s="7"/>
      <c r="F4728" s="7"/>
      <c r="G4728" s="7"/>
      <c r="H4728" s="7"/>
      <c r="I4728" s="7"/>
      <c r="N4728" s="5"/>
    </row>
    <row r="4729" spans="5:14" x14ac:dyDescent="0.35">
      <c r="E4729" s="7"/>
      <c r="F4729" s="7"/>
      <c r="G4729" s="7"/>
      <c r="H4729" s="7"/>
      <c r="I4729" s="7"/>
      <c r="N4729" s="5"/>
    </row>
    <row r="4730" spans="5:14" x14ac:dyDescent="0.35">
      <c r="E4730" s="7"/>
      <c r="F4730" s="7"/>
      <c r="G4730" s="7"/>
      <c r="H4730" s="7"/>
      <c r="I4730" s="7"/>
      <c r="N4730" s="5"/>
    </row>
    <row r="4731" spans="5:14" x14ac:dyDescent="0.35">
      <c r="E4731" s="7"/>
      <c r="F4731" s="7"/>
      <c r="G4731" s="7"/>
      <c r="H4731" s="7"/>
      <c r="I4731" s="7"/>
      <c r="N4731" s="5"/>
    </row>
    <row r="4732" spans="5:14" x14ac:dyDescent="0.35">
      <c r="E4732" s="7"/>
      <c r="F4732" s="7"/>
      <c r="G4732" s="7"/>
      <c r="H4732" s="7"/>
      <c r="I4732" s="7"/>
      <c r="N4732" s="5"/>
    </row>
    <row r="4733" spans="5:14" x14ac:dyDescent="0.35">
      <c r="E4733" s="7"/>
      <c r="F4733" s="7"/>
      <c r="G4733" s="7"/>
      <c r="H4733" s="7"/>
      <c r="I4733" s="7"/>
      <c r="N4733" s="5"/>
    </row>
    <row r="4734" spans="5:14" x14ac:dyDescent="0.35">
      <c r="E4734" s="7"/>
      <c r="F4734" s="7"/>
      <c r="G4734" s="7"/>
      <c r="H4734" s="7"/>
      <c r="I4734" s="7"/>
      <c r="N4734" s="5"/>
    </row>
    <row r="4735" spans="5:14" x14ac:dyDescent="0.35">
      <c r="E4735" s="7"/>
      <c r="F4735" s="7"/>
      <c r="G4735" s="7"/>
      <c r="H4735" s="7"/>
      <c r="I4735" s="7"/>
      <c r="N4735" s="5"/>
    </row>
    <row r="4736" spans="5:14" x14ac:dyDescent="0.35">
      <c r="E4736" s="7"/>
      <c r="F4736" s="7"/>
      <c r="G4736" s="7"/>
      <c r="H4736" s="7"/>
      <c r="I4736" s="7"/>
      <c r="N4736" s="5"/>
    </row>
    <row r="4737" spans="5:14" x14ac:dyDescent="0.35">
      <c r="E4737" s="7"/>
      <c r="F4737" s="7"/>
      <c r="G4737" s="7"/>
      <c r="H4737" s="7"/>
      <c r="I4737" s="7"/>
      <c r="N4737" s="5"/>
    </row>
    <row r="4738" spans="5:14" x14ac:dyDescent="0.35">
      <c r="E4738" s="7"/>
      <c r="F4738" s="7"/>
      <c r="G4738" s="7"/>
      <c r="H4738" s="7"/>
      <c r="I4738" s="7"/>
      <c r="N4738" s="5"/>
    </row>
    <row r="4739" spans="5:14" x14ac:dyDescent="0.35">
      <c r="E4739" s="7"/>
      <c r="F4739" s="7"/>
      <c r="G4739" s="7"/>
      <c r="H4739" s="7"/>
      <c r="I4739" s="7"/>
      <c r="N4739" s="5"/>
    </row>
    <row r="4740" spans="5:14" x14ac:dyDescent="0.35">
      <c r="E4740" s="7"/>
      <c r="F4740" s="7"/>
      <c r="G4740" s="7"/>
      <c r="H4740" s="7"/>
      <c r="I4740" s="7"/>
      <c r="N4740" s="5"/>
    </row>
    <row r="4741" spans="5:14" x14ac:dyDescent="0.35">
      <c r="E4741" s="7"/>
      <c r="F4741" s="7"/>
      <c r="G4741" s="7"/>
      <c r="H4741" s="7"/>
      <c r="I4741" s="7"/>
      <c r="N4741" s="5"/>
    </row>
    <row r="4742" spans="5:14" x14ac:dyDescent="0.35">
      <c r="E4742" s="7"/>
      <c r="F4742" s="7"/>
      <c r="G4742" s="7"/>
      <c r="H4742" s="7"/>
      <c r="I4742" s="7"/>
      <c r="N4742" s="5"/>
    </row>
    <row r="4743" spans="5:14" x14ac:dyDescent="0.35">
      <c r="E4743" s="7"/>
      <c r="F4743" s="7"/>
      <c r="G4743" s="7"/>
      <c r="H4743" s="7"/>
      <c r="I4743" s="7"/>
      <c r="N4743" s="5"/>
    </row>
    <row r="4744" spans="5:14" x14ac:dyDescent="0.35">
      <c r="E4744" s="7"/>
      <c r="F4744" s="7"/>
      <c r="G4744" s="7"/>
      <c r="H4744" s="7"/>
      <c r="I4744" s="7"/>
      <c r="N4744" s="5"/>
    </row>
    <row r="4745" spans="5:14" x14ac:dyDescent="0.35">
      <c r="E4745" s="7"/>
      <c r="F4745" s="7"/>
      <c r="G4745" s="7"/>
      <c r="H4745" s="7"/>
      <c r="I4745" s="7"/>
      <c r="N4745" s="5"/>
    </row>
    <row r="4746" spans="5:14" x14ac:dyDescent="0.35">
      <c r="E4746" s="7"/>
      <c r="F4746" s="7"/>
      <c r="G4746" s="7"/>
      <c r="H4746" s="7"/>
      <c r="I4746" s="7"/>
      <c r="N4746" s="5"/>
    </row>
    <row r="4747" spans="5:14" x14ac:dyDescent="0.35">
      <c r="E4747" s="7"/>
      <c r="F4747" s="7"/>
      <c r="G4747" s="7"/>
      <c r="H4747" s="7"/>
      <c r="I4747" s="7"/>
      <c r="N4747" s="5"/>
    </row>
    <row r="4748" spans="5:14" x14ac:dyDescent="0.35">
      <c r="E4748" s="7"/>
      <c r="F4748" s="7"/>
      <c r="G4748" s="7"/>
      <c r="H4748" s="7"/>
      <c r="I4748" s="7"/>
      <c r="N4748" s="5"/>
    </row>
    <row r="4749" spans="5:14" x14ac:dyDescent="0.35">
      <c r="E4749" s="7"/>
      <c r="F4749" s="7"/>
      <c r="G4749" s="7"/>
      <c r="H4749" s="7"/>
      <c r="I4749" s="7"/>
      <c r="N4749" s="5"/>
    </row>
    <row r="4750" spans="5:14" x14ac:dyDescent="0.35">
      <c r="E4750" s="7"/>
      <c r="F4750" s="7"/>
      <c r="G4750" s="7"/>
      <c r="H4750" s="7"/>
      <c r="I4750" s="7"/>
      <c r="N4750" s="5"/>
    </row>
    <row r="4751" spans="5:14" x14ac:dyDescent="0.35">
      <c r="E4751" s="7"/>
      <c r="F4751" s="7"/>
      <c r="G4751" s="7"/>
      <c r="H4751" s="7"/>
      <c r="I4751" s="7"/>
      <c r="N4751" s="5"/>
    </row>
    <row r="4752" spans="5:14" x14ac:dyDescent="0.35">
      <c r="E4752" s="7"/>
      <c r="F4752" s="7"/>
      <c r="G4752" s="7"/>
      <c r="H4752" s="7"/>
      <c r="I4752" s="7"/>
      <c r="N4752" s="5"/>
    </row>
    <row r="4753" spans="5:14" x14ac:dyDescent="0.35">
      <c r="E4753" s="7"/>
      <c r="F4753" s="7"/>
      <c r="G4753" s="7"/>
      <c r="H4753" s="7"/>
      <c r="I4753" s="7"/>
      <c r="N4753" s="5"/>
    </row>
    <row r="4754" spans="5:14" x14ac:dyDescent="0.35">
      <c r="E4754" s="7"/>
      <c r="F4754" s="7"/>
      <c r="G4754" s="7"/>
      <c r="H4754" s="7"/>
      <c r="I4754" s="7"/>
      <c r="N4754" s="5"/>
    </row>
    <row r="4755" spans="5:14" x14ac:dyDescent="0.35">
      <c r="E4755" s="7"/>
      <c r="F4755" s="7"/>
      <c r="G4755" s="7"/>
      <c r="H4755" s="7"/>
      <c r="I4755" s="7"/>
      <c r="N4755" s="5"/>
    </row>
    <row r="4756" spans="5:14" x14ac:dyDescent="0.35">
      <c r="E4756" s="7"/>
      <c r="F4756" s="7"/>
      <c r="G4756" s="7"/>
      <c r="H4756" s="7"/>
      <c r="I4756" s="7"/>
      <c r="N4756" s="5"/>
    </row>
    <row r="4757" spans="5:14" x14ac:dyDescent="0.35">
      <c r="E4757" s="7"/>
      <c r="F4757" s="7"/>
      <c r="G4757" s="7"/>
      <c r="H4757" s="7"/>
      <c r="I4757" s="7"/>
      <c r="N4757" s="5"/>
    </row>
    <row r="4758" spans="5:14" x14ac:dyDescent="0.35">
      <c r="E4758" s="7"/>
      <c r="F4758" s="7"/>
      <c r="G4758" s="7"/>
      <c r="H4758" s="7"/>
      <c r="I4758" s="7"/>
      <c r="N4758" s="5"/>
    </row>
    <row r="4759" spans="5:14" x14ac:dyDescent="0.35">
      <c r="E4759" s="7"/>
      <c r="F4759" s="7"/>
      <c r="G4759" s="7"/>
      <c r="H4759" s="7"/>
      <c r="I4759" s="7"/>
      <c r="N4759" s="5"/>
    </row>
    <row r="4760" spans="5:14" x14ac:dyDescent="0.35">
      <c r="E4760" s="7"/>
      <c r="F4760" s="7"/>
      <c r="G4760" s="7"/>
      <c r="H4760" s="7"/>
      <c r="I4760" s="7"/>
      <c r="N4760" s="5"/>
    </row>
    <row r="4761" spans="5:14" x14ac:dyDescent="0.35">
      <c r="E4761" s="7"/>
      <c r="F4761" s="7"/>
      <c r="G4761" s="7"/>
      <c r="H4761" s="7"/>
      <c r="I4761" s="7"/>
      <c r="N4761" s="5"/>
    </row>
    <row r="4762" spans="5:14" x14ac:dyDescent="0.35">
      <c r="E4762" s="7"/>
      <c r="F4762" s="7"/>
      <c r="G4762" s="7"/>
      <c r="H4762" s="7"/>
      <c r="I4762" s="7"/>
      <c r="N4762" s="5"/>
    </row>
    <row r="4763" spans="5:14" x14ac:dyDescent="0.35">
      <c r="E4763" s="7"/>
      <c r="F4763" s="7"/>
      <c r="G4763" s="7"/>
      <c r="H4763" s="7"/>
      <c r="I4763" s="7"/>
      <c r="N4763" s="5"/>
    </row>
    <row r="4764" spans="5:14" x14ac:dyDescent="0.35">
      <c r="E4764" s="7"/>
      <c r="F4764" s="7"/>
      <c r="G4764" s="7"/>
      <c r="H4764" s="7"/>
      <c r="I4764" s="7"/>
      <c r="N4764" s="5"/>
    </row>
    <row r="4765" spans="5:14" x14ac:dyDescent="0.35">
      <c r="E4765" s="7"/>
      <c r="F4765" s="7"/>
      <c r="G4765" s="7"/>
      <c r="H4765" s="7"/>
      <c r="I4765" s="7"/>
      <c r="N4765" s="5"/>
    </row>
    <row r="4766" spans="5:14" x14ac:dyDescent="0.35">
      <c r="E4766" s="7"/>
      <c r="F4766" s="7"/>
      <c r="G4766" s="7"/>
      <c r="H4766" s="7"/>
      <c r="I4766" s="7"/>
      <c r="N4766" s="5"/>
    </row>
    <row r="4767" spans="5:14" x14ac:dyDescent="0.35">
      <c r="E4767" s="7"/>
      <c r="F4767" s="7"/>
      <c r="G4767" s="7"/>
      <c r="H4767" s="7"/>
      <c r="I4767" s="7"/>
      <c r="N4767" s="5"/>
    </row>
    <row r="4768" spans="5:14" x14ac:dyDescent="0.35">
      <c r="E4768" s="7"/>
      <c r="F4768" s="7"/>
      <c r="G4768" s="7"/>
      <c r="H4768" s="7"/>
      <c r="I4768" s="7"/>
      <c r="N4768" s="5"/>
    </row>
    <row r="4769" spans="5:14" x14ac:dyDescent="0.35">
      <c r="E4769" s="7"/>
      <c r="F4769" s="7"/>
      <c r="G4769" s="7"/>
      <c r="H4769" s="7"/>
      <c r="I4769" s="7"/>
      <c r="N4769" s="5"/>
    </row>
    <row r="4770" spans="5:14" x14ac:dyDescent="0.35">
      <c r="E4770" s="7"/>
      <c r="F4770" s="7"/>
      <c r="G4770" s="7"/>
      <c r="H4770" s="7"/>
      <c r="I4770" s="7"/>
      <c r="N4770" s="5"/>
    </row>
    <row r="4771" spans="5:14" x14ac:dyDescent="0.35">
      <c r="E4771" s="7"/>
      <c r="F4771" s="7"/>
      <c r="G4771" s="7"/>
      <c r="H4771" s="7"/>
      <c r="I4771" s="7"/>
      <c r="N4771" s="5"/>
    </row>
    <row r="4772" spans="5:14" x14ac:dyDescent="0.35">
      <c r="E4772" s="7"/>
      <c r="F4772" s="7"/>
      <c r="G4772" s="7"/>
      <c r="H4772" s="7"/>
      <c r="I4772" s="7"/>
      <c r="N4772" s="5"/>
    </row>
    <row r="4773" spans="5:14" x14ac:dyDescent="0.35">
      <c r="E4773" s="7"/>
      <c r="F4773" s="7"/>
      <c r="G4773" s="7"/>
      <c r="H4773" s="7"/>
      <c r="I4773" s="7"/>
      <c r="N4773" s="5"/>
    </row>
    <row r="4774" spans="5:14" x14ac:dyDescent="0.35">
      <c r="E4774" s="7"/>
      <c r="F4774" s="7"/>
      <c r="G4774" s="7"/>
      <c r="H4774" s="7"/>
      <c r="I4774" s="7"/>
      <c r="N4774" s="5"/>
    </row>
    <row r="4775" spans="5:14" x14ac:dyDescent="0.35">
      <c r="E4775" s="7"/>
      <c r="F4775" s="7"/>
      <c r="G4775" s="7"/>
      <c r="H4775" s="7"/>
      <c r="I4775" s="7"/>
      <c r="N4775" s="5"/>
    </row>
    <row r="4776" spans="5:14" x14ac:dyDescent="0.35">
      <c r="E4776" s="7"/>
      <c r="F4776" s="7"/>
      <c r="G4776" s="7"/>
      <c r="H4776" s="7"/>
      <c r="I4776" s="7"/>
      <c r="N4776" s="5"/>
    </row>
    <row r="4777" spans="5:14" x14ac:dyDescent="0.35">
      <c r="E4777" s="7"/>
      <c r="F4777" s="7"/>
      <c r="G4777" s="7"/>
      <c r="H4777" s="7"/>
      <c r="I4777" s="7"/>
      <c r="N4777" s="5"/>
    </row>
    <row r="4778" spans="5:14" x14ac:dyDescent="0.35">
      <c r="E4778" s="7"/>
      <c r="F4778" s="7"/>
      <c r="G4778" s="7"/>
      <c r="H4778" s="7"/>
      <c r="I4778" s="7"/>
      <c r="N4778" s="5"/>
    </row>
    <row r="4779" spans="5:14" x14ac:dyDescent="0.35">
      <c r="E4779" s="7"/>
      <c r="F4779" s="7"/>
      <c r="G4779" s="7"/>
      <c r="H4779" s="7"/>
      <c r="I4779" s="7"/>
      <c r="N4779" s="5"/>
    </row>
    <row r="4780" spans="5:14" x14ac:dyDescent="0.35">
      <c r="E4780" s="7"/>
      <c r="F4780" s="7"/>
      <c r="G4780" s="7"/>
      <c r="H4780" s="7"/>
      <c r="I4780" s="7"/>
      <c r="N4780" s="5"/>
    </row>
    <row r="4781" spans="5:14" x14ac:dyDescent="0.35">
      <c r="E4781" s="7"/>
      <c r="F4781" s="7"/>
      <c r="G4781" s="7"/>
      <c r="H4781" s="7"/>
      <c r="I4781" s="7"/>
      <c r="N4781" s="5"/>
    </row>
    <row r="4782" spans="5:14" x14ac:dyDescent="0.35">
      <c r="E4782" s="7"/>
      <c r="F4782" s="7"/>
      <c r="G4782" s="7"/>
      <c r="H4782" s="7"/>
      <c r="I4782" s="7"/>
      <c r="N4782" s="5"/>
    </row>
    <row r="4783" spans="5:14" x14ac:dyDescent="0.35">
      <c r="E4783" s="7"/>
      <c r="F4783" s="7"/>
      <c r="G4783" s="7"/>
      <c r="H4783" s="7"/>
      <c r="I4783" s="7"/>
      <c r="N4783" s="5"/>
    </row>
    <row r="4784" spans="5:14" x14ac:dyDescent="0.35">
      <c r="E4784" s="7"/>
      <c r="F4784" s="7"/>
      <c r="G4784" s="7"/>
      <c r="H4784" s="7"/>
      <c r="I4784" s="7"/>
      <c r="N4784" s="5"/>
    </row>
    <row r="4785" spans="5:14" x14ac:dyDescent="0.35">
      <c r="E4785" s="7"/>
      <c r="F4785" s="7"/>
      <c r="G4785" s="7"/>
      <c r="H4785" s="7"/>
      <c r="I4785" s="7"/>
      <c r="N4785" s="5"/>
    </row>
    <row r="4786" spans="5:14" x14ac:dyDescent="0.35">
      <c r="E4786" s="7"/>
      <c r="F4786" s="7"/>
      <c r="G4786" s="7"/>
      <c r="H4786" s="7"/>
      <c r="I4786" s="7"/>
      <c r="N4786" s="5"/>
    </row>
    <row r="4787" spans="5:14" x14ac:dyDescent="0.35">
      <c r="E4787" s="7"/>
      <c r="F4787" s="7"/>
      <c r="G4787" s="7"/>
      <c r="H4787" s="7"/>
      <c r="I4787" s="7"/>
      <c r="N4787" s="5"/>
    </row>
    <row r="4788" spans="5:14" x14ac:dyDescent="0.35">
      <c r="E4788" s="7"/>
      <c r="F4788" s="7"/>
      <c r="G4788" s="7"/>
      <c r="H4788" s="7"/>
      <c r="I4788" s="7"/>
      <c r="N4788" s="5"/>
    </row>
    <row r="4789" spans="5:14" x14ac:dyDescent="0.35">
      <c r="E4789" s="7"/>
      <c r="F4789" s="7"/>
      <c r="G4789" s="7"/>
      <c r="H4789" s="7"/>
      <c r="I4789" s="7"/>
      <c r="N4789" s="5"/>
    </row>
    <row r="4790" spans="5:14" x14ac:dyDescent="0.35">
      <c r="E4790" s="7"/>
      <c r="F4790" s="7"/>
      <c r="G4790" s="7"/>
      <c r="H4790" s="7"/>
      <c r="I4790" s="7"/>
      <c r="N4790" s="5"/>
    </row>
    <row r="4791" spans="5:14" x14ac:dyDescent="0.35">
      <c r="E4791" s="7"/>
      <c r="F4791" s="7"/>
      <c r="G4791" s="7"/>
      <c r="H4791" s="7"/>
      <c r="I4791" s="7"/>
      <c r="N4791" s="5"/>
    </row>
    <row r="4792" spans="5:14" x14ac:dyDescent="0.35">
      <c r="E4792" s="7"/>
      <c r="F4792" s="7"/>
      <c r="G4792" s="7"/>
      <c r="H4792" s="7"/>
      <c r="I4792" s="7"/>
      <c r="N4792" s="5"/>
    </row>
    <row r="4793" spans="5:14" x14ac:dyDescent="0.35">
      <c r="E4793" s="7"/>
      <c r="F4793" s="7"/>
      <c r="G4793" s="7"/>
      <c r="H4793" s="7"/>
      <c r="I4793" s="7"/>
      <c r="N4793" s="5"/>
    </row>
    <row r="4794" spans="5:14" x14ac:dyDescent="0.35">
      <c r="E4794" s="7"/>
      <c r="F4794" s="7"/>
      <c r="G4794" s="7"/>
      <c r="H4794" s="7"/>
      <c r="I4794" s="7"/>
      <c r="N4794" s="5"/>
    </row>
    <row r="4795" spans="5:14" x14ac:dyDescent="0.35">
      <c r="E4795" s="7"/>
      <c r="F4795" s="7"/>
      <c r="G4795" s="7"/>
      <c r="H4795" s="7"/>
      <c r="I4795" s="7"/>
      <c r="N4795" s="5"/>
    </row>
    <row r="4796" spans="5:14" x14ac:dyDescent="0.35">
      <c r="E4796" s="7"/>
      <c r="F4796" s="7"/>
      <c r="G4796" s="7"/>
      <c r="H4796" s="7"/>
      <c r="I4796" s="7"/>
      <c r="N4796" s="5"/>
    </row>
    <row r="4797" spans="5:14" x14ac:dyDescent="0.35">
      <c r="E4797" s="7"/>
      <c r="F4797" s="7"/>
      <c r="G4797" s="7"/>
      <c r="H4797" s="7"/>
      <c r="I4797" s="7"/>
      <c r="N4797" s="5"/>
    </row>
    <row r="4798" spans="5:14" x14ac:dyDescent="0.35">
      <c r="E4798" s="7"/>
      <c r="F4798" s="7"/>
      <c r="G4798" s="7"/>
      <c r="H4798" s="7"/>
      <c r="I4798" s="7"/>
      <c r="N4798" s="5"/>
    </row>
    <row r="4799" spans="5:14" x14ac:dyDescent="0.35">
      <c r="E4799" s="7"/>
      <c r="F4799" s="7"/>
      <c r="G4799" s="7"/>
      <c r="H4799" s="7"/>
      <c r="I4799" s="7"/>
      <c r="N4799" s="5"/>
    </row>
    <row r="4800" spans="5:14" x14ac:dyDescent="0.35">
      <c r="E4800" s="7"/>
      <c r="F4800" s="7"/>
      <c r="G4800" s="7"/>
      <c r="H4800" s="7"/>
      <c r="I4800" s="7"/>
      <c r="N4800" s="5"/>
    </row>
    <row r="4801" spans="5:14" x14ac:dyDescent="0.35">
      <c r="E4801" s="7"/>
      <c r="F4801" s="7"/>
      <c r="G4801" s="7"/>
      <c r="H4801" s="7"/>
      <c r="I4801" s="7"/>
      <c r="N4801" s="5"/>
    </row>
    <row r="4802" spans="5:14" x14ac:dyDescent="0.35">
      <c r="E4802" s="7"/>
      <c r="F4802" s="7"/>
      <c r="G4802" s="7"/>
      <c r="H4802" s="7"/>
      <c r="I4802" s="7"/>
      <c r="N4802" s="5"/>
    </row>
    <row r="4803" spans="5:14" x14ac:dyDescent="0.35">
      <c r="E4803" s="7"/>
      <c r="F4803" s="7"/>
      <c r="G4803" s="7"/>
      <c r="H4803" s="7"/>
      <c r="I4803" s="7"/>
      <c r="N4803" s="5"/>
    </row>
    <row r="4804" spans="5:14" x14ac:dyDescent="0.35">
      <c r="E4804" s="7"/>
      <c r="F4804" s="7"/>
      <c r="G4804" s="7"/>
      <c r="H4804" s="7"/>
      <c r="I4804" s="7"/>
      <c r="N4804" s="5"/>
    </row>
    <row r="4805" spans="5:14" x14ac:dyDescent="0.35">
      <c r="E4805" s="7"/>
      <c r="F4805" s="7"/>
      <c r="G4805" s="7"/>
      <c r="H4805" s="7"/>
      <c r="I4805" s="7"/>
      <c r="N4805" s="5"/>
    </row>
    <row r="4806" spans="5:14" x14ac:dyDescent="0.35">
      <c r="E4806" s="7"/>
      <c r="F4806" s="7"/>
      <c r="G4806" s="7"/>
      <c r="H4806" s="7"/>
      <c r="I4806" s="7"/>
      <c r="N4806" s="5"/>
    </row>
    <row r="4807" spans="5:14" x14ac:dyDescent="0.35">
      <c r="E4807" s="7"/>
      <c r="F4807" s="7"/>
      <c r="G4807" s="7"/>
      <c r="H4807" s="7"/>
      <c r="I4807" s="7"/>
      <c r="N4807" s="5"/>
    </row>
    <row r="4808" spans="5:14" x14ac:dyDescent="0.35">
      <c r="E4808" s="7"/>
      <c r="F4808" s="7"/>
      <c r="G4808" s="7"/>
      <c r="H4808" s="7"/>
      <c r="I4808" s="7"/>
      <c r="N4808" s="5"/>
    </row>
    <row r="4809" spans="5:14" x14ac:dyDescent="0.35">
      <c r="E4809" s="7"/>
      <c r="F4809" s="7"/>
      <c r="G4809" s="7"/>
      <c r="H4809" s="7"/>
      <c r="I4809" s="7"/>
      <c r="N4809" s="5"/>
    </row>
    <row r="4810" spans="5:14" x14ac:dyDescent="0.35">
      <c r="E4810" s="7"/>
      <c r="F4810" s="7"/>
      <c r="G4810" s="7"/>
      <c r="H4810" s="7"/>
      <c r="I4810" s="7"/>
      <c r="N4810" s="5"/>
    </row>
    <row r="4811" spans="5:14" x14ac:dyDescent="0.35">
      <c r="E4811" s="7"/>
      <c r="F4811" s="7"/>
      <c r="G4811" s="7"/>
      <c r="H4811" s="7"/>
      <c r="I4811" s="7"/>
      <c r="N4811" s="5"/>
    </row>
    <row r="4812" spans="5:14" x14ac:dyDescent="0.35">
      <c r="E4812" s="7"/>
      <c r="F4812" s="7"/>
      <c r="G4812" s="7"/>
      <c r="H4812" s="7"/>
      <c r="I4812" s="7"/>
      <c r="N4812" s="5"/>
    </row>
    <row r="4813" spans="5:14" x14ac:dyDescent="0.35">
      <c r="E4813" s="7"/>
      <c r="F4813" s="7"/>
      <c r="G4813" s="7"/>
      <c r="H4813" s="7"/>
      <c r="I4813" s="7"/>
      <c r="N4813" s="5"/>
    </row>
    <row r="4814" spans="5:14" x14ac:dyDescent="0.35">
      <c r="E4814" s="7"/>
      <c r="F4814" s="7"/>
      <c r="G4814" s="7"/>
      <c r="H4814" s="7"/>
      <c r="I4814" s="7"/>
      <c r="N4814" s="5"/>
    </row>
    <row r="4815" spans="5:14" x14ac:dyDescent="0.35">
      <c r="E4815" s="7"/>
      <c r="F4815" s="7"/>
      <c r="G4815" s="7"/>
      <c r="H4815" s="7"/>
      <c r="I4815" s="7"/>
      <c r="N4815" s="5"/>
    </row>
    <row r="4816" spans="5:14" x14ac:dyDescent="0.35">
      <c r="E4816" s="7"/>
      <c r="F4816" s="7"/>
      <c r="G4816" s="7"/>
      <c r="H4816" s="7"/>
      <c r="I4816" s="7"/>
      <c r="N4816" s="5"/>
    </row>
    <row r="4817" spans="5:14" x14ac:dyDescent="0.35">
      <c r="E4817" s="7"/>
      <c r="F4817" s="7"/>
      <c r="G4817" s="7"/>
      <c r="H4817" s="7"/>
      <c r="I4817" s="7"/>
      <c r="N4817" s="5"/>
    </row>
    <row r="4818" spans="5:14" x14ac:dyDescent="0.35">
      <c r="E4818" s="7"/>
      <c r="F4818" s="7"/>
      <c r="G4818" s="7"/>
      <c r="H4818" s="7"/>
      <c r="I4818" s="7"/>
      <c r="N4818" s="5"/>
    </row>
    <row r="4819" spans="5:14" x14ac:dyDescent="0.35">
      <c r="E4819" s="7"/>
      <c r="F4819" s="7"/>
      <c r="G4819" s="7"/>
      <c r="H4819" s="7"/>
      <c r="I4819" s="7"/>
      <c r="N4819" s="5"/>
    </row>
    <row r="4820" spans="5:14" x14ac:dyDescent="0.35">
      <c r="E4820" s="7"/>
      <c r="F4820" s="7"/>
      <c r="G4820" s="7"/>
      <c r="H4820" s="7"/>
      <c r="I4820" s="7"/>
      <c r="N4820" s="5"/>
    </row>
    <row r="4821" spans="5:14" x14ac:dyDescent="0.35">
      <c r="E4821" s="7"/>
      <c r="F4821" s="7"/>
      <c r="G4821" s="7"/>
      <c r="H4821" s="7"/>
      <c r="I4821" s="7"/>
      <c r="N4821" s="5"/>
    </row>
    <row r="4822" spans="5:14" x14ac:dyDescent="0.35">
      <c r="E4822" s="7"/>
      <c r="F4822" s="7"/>
      <c r="G4822" s="7"/>
      <c r="H4822" s="7"/>
      <c r="I4822" s="7"/>
      <c r="N4822" s="5"/>
    </row>
    <row r="4823" spans="5:14" x14ac:dyDescent="0.35">
      <c r="E4823" s="7"/>
      <c r="F4823" s="7"/>
      <c r="G4823" s="7"/>
      <c r="H4823" s="7"/>
      <c r="I4823" s="7"/>
      <c r="N4823" s="5"/>
    </row>
    <row r="4824" spans="5:14" x14ac:dyDescent="0.35">
      <c r="E4824" s="7"/>
      <c r="F4824" s="7"/>
      <c r="G4824" s="7"/>
      <c r="H4824" s="7"/>
      <c r="I4824" s="7"/>
      <c r="N4824" s="5"/>
    </row>
    <row r="4825" spans="5:14" x14ac:dyDescent="0.35">
      <c r="E4825" s="7"/>
      <c r="F4825" s="7"/>
      <c r="G4825" s="7"/>
      <c r="H4825" s="7"/>
      <c r="I4825" s="7"/>
      <c r="N4825" s="5"/>
    </row>
    <row r="4826" spans="5:14" x14ac:dyDescent="0.35">
      <c r="E4826" s="7"/>
      <c r="F4826" s="7"/>
      <c r="G4826" s="7"/>
      <c r="H4826" s="7"/>
      <c r="I4826" s="7"/>
      <c r="N4826" s="5"/>
    </row>
    <row r="4827" spans="5:14" x14ac:dyDescent="0.35">
      <c r="E4827" s="7"/>
      <c r="F4827" s="7"/>
      <c r="G4827" s="7"/>
      <c r="H4827" s="7"/>
      <c r="I4827" s="7"/>
      <c r="N4827" s="5"/>
    </row>
    <row r="4828" spans="5:14" x14ac:dyDescent="0.35">
      <c r="E4828" s="7"/>
      <c r="F4828" s="7"/>
      <c r="G4828" s="7"/>
      <c r="H4828" s="7"/>
      <c r="I4828" s="7"/>
      <c r="N4828" s="5"/>
    </row>
    <row r="4829" spans="5:14" x14ac:dyDescent="0.35">
      <c r="E4829" s="7"/>
      <c r="F4829" s="7"/>
      <c r="G4829" s="7"/>
      <c r="H4829" s="7"/>
      <c r="I4829" s="7"/>
      <c r="N4829" s="5"/>
    </row>
    <row r="4830" spans="5:14" x14ac:dyDescent="0.35">
      <c r="E4830" s="7"/>
      <c r="F4830" s="7"/>
      <c r="G4830" s="7"/>
      <c r="H4830" s="7"/>
      <c r="I4830" s="7"/>
      <c r="N4830" s="5"/>
    </row>
    <row r="4831" spans="5:14" x14ac:dyDescent="0.35">
      <c r="E4831" s="7"/>
      <c r="F4831" s="7"/>
      <c r="G4831" s="7"/>
      <c r="H4831" s="7"/>
      <c r="I4831" s="7"/>
      <c r="N4831" s="5"/>
    </row>
    <row r="4832" spans="5:14" x14ac:dyDescent="0.35">
      <c r="E4832" s="7"/>
      <c r="F4832" s="7"/>
      <c r="G4832" s="7"/>
      <c r="H4832" s="7"/>
      <c r="I4832" s="7"/>
      <c r="N4832" s="5"/>
    </row>
    <row r="4833" spans="5:14" x14ac:dyDescent="0.35">
      <c r="E4833" s="7"/>
      <c r="F4833" s="7"/>
      <c r="G4833" s="7"/>
      <c r="H4833" s="7"/>
      <c r="I4833" s="7"/>
      <c r="N4833" s="5"/>
    </row>
    <row r="4834" spans="5:14" x14ac:dyDescent="0.35">
      <c r="E4834" s="7"/>
      <c r="F4834" s="7"/>
      <c r="G4834" s="7"/>
      <c r="H4834" s="7"/>
      <c r="I4834" s="7"/>
      <c r="N4834" s="5"/>
    </row>
    <row r="4835" spans="5:14" x14ac:dyDescent="0.35">
      <c r="E4835" s="7"/>
      <c r="F4835" s="7"/>
      <c r="G4835" s="7"/>
      <c r="H4835" s="7"/>
      <c r="I4835" s="7"/>
      <c r="N4835" s="5"/>
    </row>
    <row r="4836" spans="5:14" x14ac:dyDescent="0.35">
      <c r="E4836" s="7"/>
      <c r="F4836" s="7"/>
      <c r="G4836" s="7"/>
      <c r="H4836" s="7"/>
      <c r="I4836" s="7"/>
      <c r="N4836" s="5"/>
    </row>
    <row r="4837" spans="5:14" x14ac:dyDescent="0.35">
      <c r="E4837" s="7"/>
      <c r="F4837" s="7"/>
      <c r="G4837" s="7"/>
      <c r="H4837" s="7"/>
      <c r="I4837" s="7"/>
      <c r="N4837" s="5"/>
    </row>
    <row r="4838" spans="5:14" x14ac:dyDescent="0.35">
      <c r="E4838" s="7"/>
      <c r="F4838" s="7"/>
      <c r="G4838" s="7"/>
      <c r="H4838" s="7"/>
      <c r="I4838" s="7"/>
      <c r="N4838" s="5"/>
    </row>
    <row r="4839" spans="5:14" x14ac:dyDescent="0.35">
      <c r="E4839" s="7"/>
      <c r="F4839" s="7"/>
      <c r="G4839" s="7"/>
      <c r="H4839" s="7"/>
      <c r="I4839" s="7"/>
      <c r="N4839" s="5"/>
    </row>
    <row r="4840" spans="5:14" x14ac:dyDescent="0.35">
      <c r="E4840" s="7"/>
      <c r="F4840" s="7"/>
      <c r="G4840" s="7"/>
      <c r="H4840" s="7"/>
      <c r="I4840" s="7"/>
      <c r="N4840" s="5"/>
    </row>
    <row r="4841" spans="5:14" x14ac:dyDescent="0.35">
      <c r="E4841" s="7"/>
      <c r="F4841" s="7"/>
      <c r="G4841" s="7"/>
      <c r="H4841" s="7"/>
      <c r="I4841" s="7"/>
      <c r="N4841" s="5"/>
    </row>
    <row r="4842" spans="5:14" x14ac:dyDescent="0.35">
      <c r="E4842" s="7"/>
      <c r="F4842" s="7"/>
      <c r="G4842" s="7"/>
      <c r="H4842" s="7"/>
      <c r="I4842" s="7"/>
      <c r="N4842" s="5"/>
    </row>
    <row r="4843" spans="5:14" x14ac:dyDescent="0.35">
      <c r="E4843" s="7"/>
      <c r="F4843" s="7"/>
      <c r="G4843" s="7"/>
      <c r="H4843" s="7"/>
      <c r="I4843" s="7"/>
      <c r="N4843" s="5"/>
    </row>
    <row r="4844" spans="5:14" x14ac:dyDescent="0.35">
      <c r="E4844" s="7"/>
      <c r="F4844" s="7"/>
      <c r="G4844" s="7"/>
      <c r="H4844" s="7"/>
      <c r="I4844" s="7"/>
      <c r="N4844" s="5"/>
    </row>
    <row r="4845" spans="5:14" x14ac:dyDescent="0.35">
      <c r="E4845" s="7"/>
      <c r="F4845" s="7"/>
      <c r="G4845" s="7"/>
      <c r="H4845" s="7"/>
      <c r="I4845" s="7"/>
      <c r="N4845" s="5"/>
    </row>
    <row r="4846" spans="5:14" x14ac:dyDescent="0.35">
      <c r="E4846" s="7"/>
      <c r="F4846" s="7"/>
      <c r="G4846" s="7"/>
      <c r="H4846" s="7"/>
      <c r="I4846" s="7"/>
      <c r="N4846" s="5"/>
    </row>
    <row r="4847" spans="5:14" x14ac:dyDescent="0.35">
      <c r="E4847" s="7"/>
      <c r="F4847" s="7"/>
      <c r="G4847" s="7"/>
      <c r="H4847" s="7"/>
      <c r="I4847" s="7"/>
      <c r="N4847" s="5"/>
    </row>
    <row r="4848" spans="5:14" x14ac:dyDescent="0.35">
      <c r="E4848" s="7"/>
      <c r="F4848" s="7"/>
      <c r="G4848" s="7"/>
      <c r="H4848" s="7"/>
      <c r="I4848" s="7"/>
      <c r="N4848" s="5"/>
    </row>
    <row r="4849" spans="5:14" x14ac:dyDescent="0.35">
      <c r="E4849" s="7"/>
      <c r="F4849" s="7"/>
      <c r="G4849" s="7"/>
      <c r="H4849" s="7"/>
      <c r="I4849" s="7"/>
      <c r="N4849" s="5"/>
    </row>
    <row r="4850" spans="5:14" x14ac:dyDescent="0.35">
      <c r="E4850" s="7"/>
      <c r="F4850" s="7"/>
      <c r="G4850" s="7"/>
      <c r="H4850" s="7"/>
      <c r="I4850" s="7"/>
      <c r="N4850" s="5"/>
    </row>
    <row r="4851" spans="5:14" x14ac:dyDescent="0.35">
      <c r="E4851" s="7"/>
      <c r="F4851" s="7"/>
      <c r="G4851" s="7"/>
      <c r="H4851" s="7"/>
      <c r="I4851" s="7"/>
      <c r="N4851" s="5"/>
    </row>
    <row r="4852" spans="5:14" x14ac:dyDescent="0.35">
      <c r="E4852" s="7"/>
      <c r="F4852" s="7"/>
      <c r="G4852" s="7"/>
      <c r="H4852" s="7"/>
      <c r="I4852" s="7"/>
      <c r="N4852" s="5"/>
    </row>
    <row r="4853" spans="5:14" x14ac:dyDescent="0.35">
      <c r="E4853" s="7"/>
      <c r="F4853" s="7"/>
      <c r="G4853" s="7"/>
      <c r="H4853" s="7"/>
      <c r="I4853" s="7"/>
      <c r="N4853" s="5"/>
    </row>
    <row r="4854" spans="5:14" x14ac:dyDescent="0.35">
      <c r="E4854" s="7"/>
      <c r="F4854" s="7"/>
      <c r="G4854" s="7"/>
      <c r="H4854" s="7"/>
      <c r="I4854" s="7"/>
      <c r="N4854" s="5"/>
    </row>
    <row r="4855" spans="5:14" x14ac:dyDescent="0.35">
      <c r="E4855" s="7"/>
      <c r="F4855" s="7"/>
      <c r="G4855" s="7"/>
      <c r="H4855" s="7"/>
      <c r="I4855" s="7"/>
      <c r="N4855" s="5"/>
    </row>
    <row r="4856" spans="5:14" x14ac:dyDescent="0.35">
      <c r="E4856" s="7"/>
      <c r="F4856" s="7"/>
      <c r="G4856" s="7"/>
      <c r="H4856" s="7"/>
      <c r="I4856" s="7"/>
      <c r="N4856" s="5"/>
    </row>
    <row r="4857" spans="5:14" x14ac:dyDescent="0.35">
      <c r="E4857" s="7"/>
      <c r="F4857" s="7"/>
      <c r="G4857" s="7"/>
      <c r="H4857" s="7"/>
      <c r="I4857" s="7"/>
      <c r="N4857" s="5"/>
    </row>
    <row r="4858" spans="5:14" x14ac:dyDescent="0.35">
      <c r="E4858" s="7"/>
      <c r="F4858" s="7"/>
      <c r="G4858" s="7"/>
      <c r="H4858" s="7"/>
      <c r="I4858" s="7"/>
      <c r="N4858" s="5"/>
    </row>
    <row r="4859" spans="5:14" x14ac:dyDescent="0.35">
      <c r="E4859" s="7"/>
      <c r="F4859" s="7"/>
      <c r="G4859" s="7"/>
      <c r="H4859" s="7"/>
      <c r="I4859" s="7"/>
      <c r="N4859" s="5"/>
    </row>
    <row r="4860" spans="5:14" x14ac:dyDescent="0.35">
      <c r="E4860" s="7"/>
      <c r="F4860" s="7"/>
      <c r="G4860" s="7"/>
      <c r="H4860" s="7"/>
      <c r="I4860" s="7"/>
      <c r="N4860" s="5"/>
    </row>
    <row r="4861" spans="5:14" x14ac:dyDescent="0.35">
      <c r="E4861" s="7"/>
      <c r="F4861" s="7"/>
      <c r="G4861" s="7"/>
      <c r="H4861" s="7"/>
      <c r="I4861" s="7"/>
      <c r="N4861" s="5"/>
    </row>
    <row r="4862" spans="5:14" x14ac:dyDescent="0.35">
      <c r="E4862" s="7"/>
      <c r="F4862" s="7"/>
      <c r="G4862" s="7"/>
      <c r="H4862" s="7"/>
      <c r="I4862" s="7"/>
      <c r="N4862" s="5"/>
    </row>
    <row r="4863" spans="5:14" x14ac:dyDescent="0.35">
      <c r="E4863" s="7"/>
      <c r="F4863" s="7"/>
      <c r="G4863" s="7"/>
      <c r="H4863" s="7"/>
      <c r="I4863" s="7"/>
      <c r="N4863" s="5"/>
    </row>
    <row r="4864" spans="5:14" x14ac:dyDescent="0.35">
      <c r="E4864" s="7"/>
      <c r="F4864" s="7"/>
      <c r="G4864" s="7"/>
      <c r="H4864" s="7"/>
      <c r="I4864" s="7"/>
      <c r="N4864" s="5"/>
    </row>
    <row r="4865" spans="5:14" x14ac:dyDescent="0.35">
      <c r="E4865" s="7"/>
      <c r="F4865" s="7"/>
      <c r="G4865" s="7"/>
      <c r="H4865" s="7"/>
      <c r="I4865" s="7"/>
      <c r="N4865" s="5"/>
    </row>
    <row r="4866" spans="5:14" x14ac:dyDescent="0.35">
      <c r="E4866" s="7"/>
      <c r="F4866" s="7"/>
      <c r="G4866" s="7"/>
      <c r="H4866" s="7"/>
      <c r="I4866" s="7"/>
      <c r="N4866" s="5"/>
    </row>
    <row r="4867" spans="5:14" x14ac:dyDescent="0.35">
      <c r="E4867" s="7"/>
      <c r="F4867" s="7"/>
      <c r="G4867" s="7"/>
      <c r="H4867" s="7"/>
      <c r="I4867" s="7"/>
      <c r="N4867" s="5"/>
    </row>
    <row r="4868" spans="5:14" x14ac:dyDescent="0.35">
      <c r="E4868" s="7"/>
      <c r="F4868" s="7"/>
      <c r="G4868" s="7"/>
      <c r="H4868" s="7"/>
      <c r="I4868" s="7"/>
      <c r="N4868" s="5"/>
    </row>
    <row r="4869" spans="5:14" x14ac:dyDescent="0.35">
      <c r="E4869" s="7"/>
      <c r="F4869" s="7"/>
      <c r="G4869" s="7"/>
      <c r="H4869" s="7"/>
      <c r="I4869" s="7"/>
      <c r="N4869" s="5"/>
    </row>
    <row r="4870" spans="5:14" x14ac:dyDescent="0.35">
      <c r="E4870" s="7"/>
      <c r="F4870" s="7"/>
      <c r="G4870" s="7"/>
      <c r="H4870" s="7"/>
      <c r="I4870" s="7"/>
      <c r="N4870" s="5"/>
    </row>
    <row r="4871" spans="5:14" x14ac:dyDescent="0.35">
      <c r="E4871" s="7"/>
      <c r="F4871" s="7"/>
      <c r="G4871" s="7"/>
      <c r="H4871" s="7"/>
      <c r="I4871" s="7"/>
      <c r="N4871" s="5"/>
    </row>
    <row r="4872" spans="5:14" x14ac:dyDescent="0.35">
      <c r="E4872" s="7"/>
      <c r="F4872" s="7"/>
      <c r="G4872" s="7"/>
      <c r="H4872" s="7"/>
      <c r="I4872" s="7"/>
      <c r="N4872" s="5"/>
    </row>
    <row r="4873" spans="5:14" x14ac:dyDescent="0.35">
      <c r="E4873" s="7"/>
      <c r="F4873" s="7"/>
      <c r="G4873" s="7"/>
      <c r="H4873" s="7"/>
      <c r="I4873" s="7"/>
      <c r="N4873" s="5"/>
    </row>
    <row r="4874" spans="5:14" x14ac:dyDescent="0.35">
      <c r="E4874" s="7"/>
      <c r="F4874" s="7"/>
      <c r="G4874" s="7"/>
      <c r="H4874" s="7"/>
      <c r="I4874" s="7"/>
      <c r="N4874" s="5"/>
    </row>
    <row r="4875" spans="5:14" x14ac:dyDescent="0.35">
      <c r="E4875" s="7"/>
      <c r="F4875" s="7"/>
      <c r="G4875" s="7"/>
      <c r="H4875" s="7"/>
      <c r="I4875" s="7"/>
      <c r="N4875" s="5"/>
    </row>
    <row r="4876" spans="5:14" x14ac:dyDescent="0.35">
      <c r="E4876" s="7"/>
      <c r="F4876" s="7"/>
      <c r="G4876" s="7"/>
      <c r="H4876" s="7"/>
      <c r="I4876" s="7"/>
      <c r="N4876" s="5"/>
    </row>
    <row r="4877" spans="5:14" x14ac:dyDescent="0.35">
      <c r="E4877" s="7"/>
      <c r="F4877" s="7"/>
      <c r="G4877" s="7"/>
      <c r="H4877" s="7"/>
      <c r="I4877" s="7"/>
      <c r="N4877" s="5"/>
    </row>
    <row r="4878" spans="5:14" x14ac:dyDescent="0.35">
      <c r="E4878" s="7"/>
      <c r="F4878" s="7"/>
      <c r="G4878" s="7"/>
      <c r="H4878" s="7"/>
      <c r="I4878" s="7"/>
      <c r="N4878" s="5"/>
    </row>
    <row r="4879" spans="5:14" x14ac:dyDescent="0.35">
      <c r="E4879" s="7"/>
      <c r="F4879" s="7"/>
      <c r="G4879" s="7"/>
      <c r="H4879" s="7"/>
      <c r="I4879" s="7"/>
      <c r="N4879" s="5"/>
    </row>
    <row r="4880" spans="5:14" x14ac:dyDescent="0.35">
      <c r="E4880" s="7"/>
      <c r="F4880" s="7"/>
      <c r="G4880" s="7"/>
      <c r="H4880" s="7"/>
      <c r="I4880" s="7"/>
      <c r="N4880" s="5"/>
    </row>
    <row r="4881" spans="5:14" x14ac:dyDescent="0.35">
      <c r="E4881" s="7"/>
      <c r="F4881" s="7"/>
      <c r="G4881" s="7"/>
      <c r="H4881" s="7"/>
      <c r="I4881" s="7"/>
      <c r="N4881" s="5"/>
    </row>
    <row r="4882" spans="5:14" x14ac:dyDescent="0.35">
      <c r="E4882" s="7"/>
      <c r="F4882" s="7"/>
      <c r="G4882" s="7"/>
      <c r="H4882" s="7"/>
      <c r="I4882" s="7"/>
      <c r="N4882" s="5"/>
    </row>
    <row r="4883" spans="5:14" x14ac:dyDescent="0.35">
      <c r="E4883" s="7"/>
      <c r="F4883" s="7"/>
      <c r="G4883" s="7"/>
      <c r="H4883" s="7"/>
      <c r="I4883" s="7"/>
      <c r="N4883" s="5"/>
    </row>
    <row r="4884" spans="5:14" x14ac:dyDescent="0.35">
      <c r="E4884" s="7"/>
      <c r="F4884" s="7"/>
      <c r="G4884" s="7"/>
      <c r="H4884" s="7"/>
      <c r="I4884" s="7"/>
      <c r="N4884" s="5"/>
    </row>
    <row r="4885" spans="5:14" x14ac:dyDescent="0.35">
      <c r="E4885" s="7"/>
      <c r="F4885" s="7"/>
      <c r="G4885" s="7"/>
      <c r="H4885" s="7"/>
      <c r="I4885" s="7"/>
      <c r="N4885" s="5"/>
    </row>
    <row r="4886" spans="5:14" x14ac:dyDescent="0.35">
      <c r="E4886" s="7"/>
      <c r="F4886" s="7"/>
      <c r="G4886" s="7"/>
      <c r="H4886" s="7"/>
      <c r="I4886" s="7"/>
      <c r="N4886" s="5"/>
    </row>
    <row r="4887" spans="5:14" x14ac:dyDescent="0.35">
      <c r="E4887" s="7"/>
      <c r="F4887" s="7"/>
      <c r="G4887" s="7"/>
      <c r="H4887" s="7"/>
      <c r="I4887" s="7"/>
      <c r="N4887" s="5"/>
    </row>
    <row r="4888" spans="5:14" x14ac:dyDescent="0.35">
      <c r="E4888" s="7"/>
      <c r="F4888" s="7"/>
      <c r="G4888" s="7"/>
      <c r="H4888" s="7"/>
      <c r="I4888" s="7"/>
      <c r="N4888" s="5"/>
    </row>
    <row r="4889" spans="5:14" x14ac:dyDescent="0.35">
      <c r="E4889" s="7"/>
      <c r="F4889" s="7"/>
      <c r="G4889" s="7"/>
      <c r="H4889" s="7"/>
      <c r="I4889" s="7"/>
      <c r="N4889" s="5"/>
    </row>
    <row r="4890" spans="5:14" x14ac:dyDescent="0.35">
      <c r="E4890" s="7"/>
      <c r="F4890" s="7"/>
      <c r="G4890" s="7"/>
      <c r="H4890" s="7"/>
      <c r="I4890" s="7"/>
      <c r="N4890" s="5"/>
    </row>
    <row r="4891" spans="5:14" x14ac:dyDescent="0.35">
      <c r="E4891" s="7"/>
      <c r="F4891" s="7"/>
      <c r="G4891" s="7"/>
      <c r="H4891" s="7"/>
      <c r="I4891" s="7"/>
      <c r="N4891" s="5"/>
    </row>
    <row r="4892" spans="5:14" x14ac:dyDescent="0.35">
      <c r="E4892" s="7"/>
      <c r="F4892" s="7"/>
      <c r="G4892" s="7"/>
      <c r="H4892" s="7"/>
      <c r="I4892" s="7"/>
      <c r="N4892" s="5"/>
    </row>
    <row r="4893" spans="5:14" x14ac:dyDescent="0.35">
      <c r="E4893" s="7"/>
      <c r="F4893" s="7"/>
      <c r="G4893" s="7"/>
      <c r="H4893" s="7"/>
      <c r="I4893" s="7"/>
      <c r="N4893" s="5"/>
    </row>
    <row r="4894" spans="5:14" x14ac:dyDescent="0.35">
      <c r="E4894" s="7"/>
      <c r="F4894" s="7"/>
      <c r="G4894" s="7"/>
      <c r="H4894" s="7"/>
      <c r="I4894" s="7"/>
      <c r="N4894" s="5"/>
    </row>
    <row r="4895" spans="5:14" x14ac:dyDescent="0.35">
      <c r="E4895" s="7"/>
      <c r="F4895" s="7"/>
      <c r="G4895" s="7"/>
      <c r="H4895" s="7"/>
      <c r="I4895" s="7"/>
      <c r="N4895" s="5"/>
    </row>
    <row r="4896" spans="5:14" x14ac:dyDescent="0.35">
      <c r="E4896" s="7"/>
      <c r="F4896" s="7"/>
      <c r="G4896" s="7"/>
      <c r="H4896" s="7"/>
      <c r="I4896" s="7"/>
      <c r="N4896" s="5"/>
    </row>
    <row r="4897" spans="5:14" x14ac:dyDescent="0.35">
      <c r="E4897" s="7"/>
      <c r="F4897" s="7"/>
      <c r="G4897" s="7"/>
      <c r="H4897" s="7"/>
      <c r="I4897" s="7"/>
      <c r="N4897" s="5"/>
    </row>
    <row r="4898" spans="5:14" x14ac:dyDescent="0.35">
      <c r="E4898" s="7"/>
      <c r="F4898" s="7"/>
      <c r="G4898" s="7"/>
      <c r="H4898" s="7"/>
      <c r="I4898" s="7"/>
      <c r="N4898" s="5"/>
    </row>
    <row r="4899" spans="5:14" x14ac:dyDescent="0.35">
      <c r="E4899" s="7"/>
      <c r="F4899" s="7"/>
      <c r="G4899" s="7"/>
      <c r="H4899" s="7"/>
      <c r="I4899" s="7"/>
      <c r="N4899" s="5"/>
    </row>
    <row r="4900" spans="5:14" x14ac:dyDescent="0.35">
      <c r="E4900" s="7"/>
      <c r="F4900" s="7"/>
      <c r="G4900" s="7"/>
      <c r="H4900" s="7"/>
      <c r="I4900" s="7"/>
      <c r="N4900" s="5"/>
    </row>
    <row r="4901" spans="5:14" x14ac:dyDescent="0.35">
      <c r="E4901" s="7"/>
      <c r="F4901" s="7"/>
      <c r="G4901" s="7"/>
      <c r="H4901" s="7"/>
      <c r="I4901" s="7"/>
      <c r="N4901" s="5"/>
    </row>
    <row r="4902" spans="5:14" x14ac:dyDescent="0.35">
      <c r="E4902" s="7"/>
      <c r="F4902" s="7"/>
      <c r="G4902" s="7"/>
      <c r="H4902" s="7"/>
      <c r="I4902" s="7"/>
      <c r="N4902" s="5"/>
    </row>
    <row r="4903" spans="5:14" x14ac:dyDescent="0.35">
      <c r="E4903" s="7"/>
      <c r="F4903" s="7"/>
      <c r="G4903" s="7"/>
      <c r="H4903" s="7"/>
      <c r="I4903" s="7"/>
      <c r="N4903" s="5"/>
    </row>
    <row r="4904" spans="5:14" x14ac:dyDescent="0.35">
      <c r="E4904" s="7"/>
      <c r="F4904" s="7"/>
      <c r="G4904" s="7"/>
      <c r="H4904" s="7"/>
      <c r="I4904" s="7"/>
      <c r="N4904" s="5"/>
    </row>
    <row r="4905" spans="5:14" x14ac:dyDescent="0.35">
      <c r="E4905" s="7"/>
      <c r="F4905" s="7"/>
      <c r="G4905" s="7"/>
      <c r="H4905" s="7"/>
      <c r="I4905" s="7"/>
      <c r="N4905" s="5"/>
    </row>
    <row r="4906" spans="5:14" x14ac:dyDescent="0.35">
      <c r="E4906" s="7"/>
      <c r="F4906" s="7"/>
      <c r="G4906" s="7"/>
      <c r="H4906" s="7"/>
      <c r="I4906" s="7"/>
      <c r="N4906" s="5"/>
    </row>
    <row r="4907" spans="5:14" x14ac:dyDescent="0.35">
      <c r="E4907" s="7"/>
      <c r="F4907" s="7"/>
      <c r="G4907" s="7"/>
      <c r="H4907" s="7"/>
      <c r="I4907" s="7"/>
      <c r="N4907" s="5"/>
    </row>
    <row r="4908" spans="5:14" x14ac:dyDescent="0.35">
      <c r="E4908" s="7"/>
      <c r="F4908" s="7"/>
      <c r="G4908" s="7"/>
      <c r="H4908" s="7"/>
      <c r="I4908" s="7"/>
      <c r="N4908" s="5"/>
    </row>
    <row r="4909" spans="5:14" x14ac:dyDescent="0.35">
      <c r="E4909" s="7"/>
      <c r="F4909" s="7"/>
      <c r="G4909" s="7"/>
      <c r="H4909" s="7"/>
      <c r="I4909" s="7"/>
      <c r="N4909" s="5"/>
    </row>
    <row r="4910" spans="5:14" x14ac:dyDescent="0.35">
      <c r="E4910" s="7"/>
      <c r="F4910" s="7"/>
      <c r="G4910" s="7"/>
      <c r="H4910" s="7"/>
      <c r="I4910" s="7"/>
      <c r="N4910" s="5"/>
    </row>
    <row r="4911" spans="5:14" x14ac:dyDescent="0.35">
      <c r="E4911" s="7"/>
      <c r="F4911" s="7"/>
      <c r="G4911" s="7"/>
      <c r="H4911" s="7"/>
      <c r="I4911" s="7"/>
      <c r="N4911" s="5"/>
    </row>
    <row r="4912" spans="5:14" x14ac:dyDescent="0.35">
      <c r="E4912" s="7"/>
      <c r="F4912" s="7"/>
      <c r="G4912" s="7"/>
      <c r="H4912" s="7"/>
      <c r="I4912" s="7"/>
      <c r="N4912" s="5"/>
    </row>
    <row r="4913" spans="5:14" x14ac:dyDescent="0.35">
      <c r="E4913" s="7"/>
      <c r="F4913" s="7"/>
      <c r="G4913" s="7"/>
      <c r="H4913" s="7"/>
      <c r="I4913" s="7"/>
      <c r="N4913" s="5"/>
    </row>
    <row r="4914" spans="5:14" x14ac:dyDescent="0.35">
      <c r="E4914" s="7"/>
      <c r="F4914" s="7"/>
      <c r="G4914" s="7"/>
      <c r="H4914" s="7"/>
      <c r="I4914" s="7"/>
      <c r="N4914" s="5"/>
    </row>
    <row r="4915" spans="5:14" x14ac:dyDescent="0.35">
      <c r="E4915" s="7"/>
      <c r="F4915" s="7"/>
      <c r="G4915" s="7"/>
      <c r="H4915" s="7"/>
      <c r="I4915" s="7"/>
      <c r="N4915" s="5"/>
    </row>
    <row r="4916" spans="5:14" x14ac:dyDescent="0.35">
      <c r="E4916" s="7"/>
      <c r="F4916" s="7"/>
      <c r="G4916" s="7"/>
      <c r="H4916" s="7"/>
      <c r="I4916" s="7"/>
      <c r="N4916" s="5"/>
    </row>
    <row r="4917" spans="5:14" x14ac:dyDescent="0.35">
      <c r="E4917" s="7"/>
      <c r="F4917" s="7"/>
      <c r="G4917" s="7"/>
      <c r="H4917" s="7"/>
      <c r="I4917" s="7"/>
      <c r="N4917" s="5"/>
    </row>
    <row r="4918" spans="5:14" x14ac:dyDescent="0.35">
      <c r="E4918" s="7"/>
      <c r="F4918" s="7"/>
      <c r="G4918" s="7"/>
      <c r="H4918" s="7"/>
      <c r="I4918" s="7"/>
      <c r="N4918" s="5"/>
    </row>
    <row r="4919" spans="5:14" x14ac:dyDescent="0.35">
      <c r="E4919" s="7"/>
      <c r="F4919" s="7"/>
      <c r="G4919" s="7"/>
      <c r="H4919" s="7"/>
      <c r="I4919" s="7"/>
      <c r="N4919" s="5"/>
    </row>
    <row r="4920" spans="5:14" x14ac:dyDescent="0.35">
      <c r="E4920" s="7"/>
      <c r="F4920" s="7"/>
      <c r="G4920" s="7"/>
      <c r="H4920" s="7"/>
      <c r="I4920" s="7"/>
      <c r="N4920" s="5"/>
    </row>
    <row r="4921" spans="5:14" x14ac:dyDescent="0.35">
      <c r="E4921" s="7"/>
      <c r="F4921" s="7"/>
      <c r="G4921" s="7"/>
      <c r="H4921" s="7"/>
      <c r="I4921" s="7"/>
      <c r="N4921" s="5"/>
    </row>
    <row r="4922" spans="5:14" x14ac:dyDescent="0.35">
      <c r="E4922" s="7"/>
      <c r="F4922" s="7"/>
      <c r="G4922" s="7"/>
      <c r="H4922" s="7"/>
      <c r="I4922" s="7"/>
      <c r="N4922" s="5"/>
    </row>
    <row r="4923" spans="5:14" x14ac:dyDescent="0.35">
      <c r="E4923" s="7"/>
      <c r="F4923" s="7"/>
      <c r="G4923" s="7"/>
      <c r="H4923" s="7"/>
      <c r="I4923" s="7"/>
      <c r="N4923" s="5"/>
    </row>
    <row r="4924" spans="5:14" x14ac:dyDescent="0.35">
      <c r="E4924" s="7"/>
      <c r="F4924" s="7"/>
      <c r="G4924" s="7"/>
      <c r="H4924" s="7"/>
      <c r="I4924" s="7"/>
      <c r="N4924" s="5"/>
    </row>
    <row r="4925" spans="5:14" x14ac:dyDescent="0.35">
      <c r="E4925" s="7"/>
      <c r="F4925" s="7"/>
      <c r="G4925" s="7"/>
      <c r="H4925" s="7"/>
      <c r="I4925" s="7"/>
      <c r="N4925" s="5"/>
    </row>
    <row r="4926" spans="5:14" x14ac:dyDescent="0.35">
      <c r="E4926" s="7"/>
      <c r="F4926" s="7"/>
      <c r="G4926" s="7"/>
      <c r="H4926" s="7"/>
      <c r="I4926" s="7"/>
      <c r="N4926" s="5"/>
    </row>
    <row r="4927" spans="5:14" x14ac:dyDescent="0.35">
      <c r="E4927" s="7"/>
      <c r="F4927" s="7"/>
      <c r="G4927" s="7"/>
      <c r="H4927" s="7"/>
      <c r="I4927" s="7"/>
      <c r="N4927" s="5"/>
    </row>
    <row r="4928" spans="5:14" x14ac:dyDescent="0.35">
      <c r="E4928" s="7"/>
      <c r="F4928" s="7"/>
      <c r="G4928" s="7"/>
      <c r="H4928" s="7"/>
      <c r="I4928" s="7"/>
      <c r="N4928" s="5"/>
    </row>
    <row r="4929" spans="5:14" x14ac:dyDescent="0.35">
      <c r="E4929" s="7"/>
      <c r="F4929" s="7"/>
      <c r="G4929" s="7"/>
      <c r="H4929" s="7"/>
      <c r="I4929" s="7"/>
      <c r="N4929" s="5"/>
    </row>
    <row r="4930" spans="5:14" x14ac:dyDescent="0.35">
      <c r="E4930" s="7"/>
      <c r="F4930" s="7"/>
      <c r="G4930" s="7"/>
      <c r="H4930" s="7"/>
      <c r="I4930" s="7"/>
      <c r="N4930" s="5"/>
    </row>
    <row r="4931" spans="5:14" x14ac:dyDescent="0.35">
      <c r="E4931" s="7"/>
      <c r="F4931" s="7"/>
      <c r="G4931" s="7"/>
      <c r="H4931" s="7"/>
      <c r="I4931" s="7"/>
      <c r="N4931" s="5"/>
    </row>
    <row r="4932" spans="5:14" x14ac:dyDescent="0.35">
      <c r="E4932" s="7"/>
      <c r="F4932" s="7"/>
      <c r="G4932" s="7"/>
      <c r="H4932" s="7"/>
      <c r="I4932" s="7"/>
      <c r="N4932" s="5"/>
    </row>
    <row r="4933" spans="5:14" x14ac:dyDescent="0.35">
      <c r="E4933" s="7"/>
      <c r="F4933" s="7"/>
      <c r="G4933" s="7"/>
      <c r="H4933" s="7"/>
      <c r="I4933" s="7"/>
      <c r="N4933" s="5"/>
    </row>
    <row r="4934" spans="5:14" x14ac:dyDescent="0.35">
      <c r="E4934" s="7"/>
      <c r="F4934" s="7"/>
      <c r="G4934" s="7"/>
      <c r="H4934" s="7"/>
      <c r="I4934" s="7"/>
      <c r="N4934" s="5"/>
    </row>
    <row r="4935" spans="5:14" x14ac:dyDescent="0.35">
      <c r="E4935" s="7"/>
      <c r="F4935" s="7"/>
      <c r="G4935" s="7"/>
      <c r="H4935" s="7"/>
      <c r="I4935" s="7"/>
      <c r="N4935" s="5"/>
    </row>
    <row r="4936" spans="5:14" x14ac:dyDescent="0.35">
      <c r="E4936" s="7"/>
      <c r="F4936" s="7"/>
      <c r="G4936" s="7"/>
      <c r="H4936" s="7"/>
      <c r="I4936" s="7"/>
      <c r="N4936" s="5"/>
    </row>
    <row r="4937" spans="5:14" x14ac:dyDescent="0.35">
      <c r="E4937" s="7"/>
      <c r="F4937" s="7"/>
      <c r="G4937" s="7"/>
      <c r="H4937" s="7"/>
      <c r="I4937" s="7"/>
      <c r="N4937" s="5"/>
    </row>
    <row r="4938" spans="5:14" x14ac:dyDescent="0.35">
      <c r="E4938" s="7"/>
      <c r="F4938" s="7"/>
      <c r="G4938" s="7"/>
      <c r="H4938" s="7"/>
      <c r="I4938" s="7"/>
      <c r="N4938" s="5"/>
    </row>
    <row r="4939" spans="5:14" x14ac:dyDescent="0.35">
      <c r="E4939" s="7"/>
      <c r="F4939" s="7"/>
      <c r="G4939" s="7"/>
      <c r="H4939" s="7"/>
      <c r="I4939" s="7"/>
      <c r="N4939" s="5"/>
    </row>
    <row r="4940" spans="5:14" x14ac:dyDescent="0.35">
      <c r="E4940" s="7"/>
      <c r="F4940" s="7"/>
      <c r="G4940" s="7"/>
      <c r="H4940" s="7"/>
      <c r="I4940" s="7"/>
      <c r="N4940" s="5"/>
    </row>
    <row r="4941" spans="5:14" x14ac:dyDescent="0.35">
      <c r="E4941" s="7"/>
      <c r="F4941" s="7"/>
      <c r="G4941" s="7"/>
      <c r="H4941" s="7"/>
      <c r="I4941" s="7"/>
      <c r="N4941" s="5"/>
    </row>
    <row r="4942" spans="5:14" x14ac:dyDescent="0.35">
      <c r="E4942" s="7"/>
      <c r="F4942" s="7"/>
      <c r="G4942" s="7"/>
      <c r="H4942" s="7"/>
      <c r="I4942" s="7"/>
      <c r="N4942" s="5"/>
    </row>
    <row r="4943" spans="5:14" x14ac:dyDescent="0.35">
      <c r="E4943" s="7"/>
      <c r="F4943" s="7"/>
      <c r="G4943" s="7"/>
      <c r="H4943" s="7"/>
      <c r="I4943" s="7"/>
      <c r="N4943" s="5"/>
    </row>
    <row r="4944" spans="5:14" x14ac:dyDescent="0.35">
      <c r="E4944" s="7"/>
      <c r="F4944" s="7"/>
      <c r="G4944" s="7"/>
      <c r="H4944" s="7"/>
      <c r="I4944" s="7"/>
      <c r="N4944" s="5"/>
    </row>
    <row r="4945" spans="5:14" x14ac:dyDescent="0.35">
      <c r="E4945" s="7"/>
      <c r="F4945" s="7"/>
      <c r="G4945" s="7"/>
      <c r="H4945" s="7"/>
      <c r="I4945" s="7"/>
      <c r="N4945" s="5"/>
    </row>
    <row r="4946" spans="5:14" x14ac:dyDescent="0.35">
      <c r="E4946" s="7"/>
      <c r="F4946" s="7"/>
      <c r="G4946" s="7"/>
      <c r="H4946" s="7"/>
      <c r="I4946" s="7"/>
      <c r="N4946" s="5"/>
    </row>
    <row r="4947" spans="5:14" x14ac:dyDescent="0.35">
      <c r="E4947" s="7"/>
      <c r="F4947" s="7"/>
      <c r="G4947" s="7"/>
      <c r="H4947" s="7"/>
      <c r="I4947" s="7"/>
      <c r="N4947" s="5"/>
    </row>
    <row r="4948" spans="5:14" x14ac:dyDescent="0.35">
      <c r="E4948" s="7"/>
      <c r="F4948" s="7"/>
      <c r="G4948" s="7"/>
      <c r="H4948" s="7"/>
      <c r="I4948" s="7"/>
      <c r="N4948" s="5"/>
    </row>
    <row r="4949" spans="5:14" x14ac:dyDescent="0.35">
      <c r="E4949" s="7"/>
      <c r="F4949" s="7"/>
      <c r="G4949" s="7"/>
      <c r="H4949" s="7"/>
      <c r="I4949" s="7"/>
      <c r="N4949" s="5"/>
    </row>
    <row r="4950" spans="5:14" x14ac:dyDescent="0.35">
      <c r="E4950" s="7"/>
      <c r="F4950" s="7"/>
      <c r="G4950" s="7"/>
      <c r="H4950" s="7"/>
      <c r="I4950" s="7"/>
      <c r="N4950" s="5"/>
    </row>
    <row r="4951" spans="5:14" x14ac:dyDescent="0.35">
      <c r="E4951" s="7"/>
      <c r="F4951" s="7"/>
      <c r="G4951" s="7"/>
      <c r="H4951" s="7"/>
      <c r="I4951" s="7"/>
      <c r="N4951" s="5"/>
    </row>
    <row r="4952" spans="5:14" x14ac:dyDescent="0.35">
      <c r="E4952" s="7"/>
      <c r="F4952" s="7"/>
      <c r="G4952" s="7"/>
      <c r="H4952" s="7"/>
      <c r="I4952" s="7"/>
      <c r="N4952" s="5"/>
    </row>
    <row r="4953" spans="5:14" x14ac:dyDescent="0.35">
      <c r="E4953" s="7"/>
      <c r="F4953" s="7"/>
      <c r="G4953" s="7"/>
      <c r="H4953" s="7"/>
      <c r="I4953" s="7"/>
      <c r="N4953" s="5"/>
    </row>
    <row r="4954" spans="5:14" x14ac:dyDescent="0.35">
      <c r="E4954" s="7"/>
      <c r="F4954" s="7"/>
      <c r="G4954" s="7"/>
      <c r="H4954" s="7"/>
      <c r="I4954" s="7"/>
      <c r="N4954" s="5"/>
    </row>
    <row r="4955" spans="5:14" x14ac:dyDescent="0.35">
      <c r="E4955" s="7"/>
      <c r="F4955" s="7"/>
      <c r="G4955" s="7"/>
      <c r="H4955" s="7"/>
      <c r="I4955" s="7"/>
      <c r="N4955" s="5"/>
    </row>
    <row r="4956" spans="5:14" x14ac:dyDescent="0.35">
      <c r="E4956" s="7"/>
      <c r="F4956" s="7"/>
      <c r="G4956" s="7"/>
      <c r="H4956" s="7"/>
      <c r="I4956" s="7"/>
      <c r="N4956" s="5"/>
    </row>
    <row r="4957" spans="5:14" x14ac:dyDescent="0.35">
      <c r="E4957" s="7"/>
      <c r="F4957" s="7"/>
      <c r="G4957" s="7"/>
      <c r="H4957" s="7"/>
      <c r="I4957" s="7"/>
      <c r="N4957" s="5"/>
    </row>
    <row r="4958" spans="5:14" x14ac:dyDescent="0.35">
      <c r="E4958" s="7"/>
      <c r="F4958" s="7"/>
      <c r="G4958" s="7"/>
      <c r="H4958" s="7"/>
      <c r="I4958" s="7"/>
      <c r="N4958" s="5"/>
    </row>
    <row r="4959" spans="5:14" x14ac:dyDescent="0.35">
      <c r="E4959" s="7"/>
      <c r="F4959" s="7"/>
      <c r="G4959" s="7"/>
      <c r="H4959" s="7"/>
      <c r="I4959" s="7"/>
      <c r="N4959" s="5"/>
    </row>
    <row r="4960" spans="5:14" x14ac:dyDescent="0.35">
      <c r="E4960" s="7"/>
      <c r="F4960" s="7"/>
      <c r="G4960" s="7"/>
      <c r="H4960" s="7"/>
      <c r="I4960" s="7"/>
      <c r="N4960" s="5"/>
    </row>
    <row r="4961" spans="5:14" x14ac:dyDescent="0.35">
      <c r="E4961" s="7"/>
      <c r="F4961" s="7"/>
      <c r="G4961" s="7"/>
      <c r="H4961" s="7"/>
      <c r="I4961" s="7"/>
      <c r="N4961" s="5"/>
    </row>
    <row r="4962" spans="5:14" x14ac:dyDescent="0.35">
      <c r="E4962" s="7"/>
      <c r="F4962" s="7"/>
      <c r="G4962" s="7"/>
      <c r="H4962" s="7"/>
      <c r="I4962" s="7"/>
      <c r="N4962" s="5"/>
    </row>
    <row r="4963" spans="5:14" x14ac:dyDescent="0.35">
      <c r="E4963" s="7"/>
      <c r="F4963" s="7"/>
      <c r="G4963" s="7"/>
      <c r="H4963" s="7"/>
      <c r="I4963" s="7"/>
      <c r="N4963" s="5"/>
    </row>
    <row r="4964" spans="5:14" x14ac:dyDescent="0.35">
      <c r="E4964" s="7"/>
      <c r="F4964" s="7"/>
      <c r="G4964" s="7"/>
      <c r="H4964" s="7"/>
      <c r="I4964" s="7"/>
      <c r="N4964" s="5"/>
    </row>
    <row r="4965" spans="5:14" x14ac:dyDescent="0.35">
      <c r="E4965" s="7"/>
      <c r="F4965" s="7"/>
      <c r="G4965" s="7"/>
      <c r="H4965" s="7"/>
      <c r="I4965" s="7"/>
      <c r="N4965" s="5"/>
    </row>
    <row r="4966" spans="5:14" x14ac:dyDescent="0.35">
      <c r="E4966" s="7"/>
      <c r="F4966" s="7"/>
      <c r="G4966" s="7"/>
      <c r="H4966" s="7"/>
      <c r="I4966" s="7"/>
      <c r="N4966" s="5"/>
    </row>
    <row r="4967" spans="5:14" x14ac:dyDescent="0.35">
      <c r="E4967" s="7"/>
      <c r="F4967" s="7"/>
      <c r="G4967" s="7"/>
      <c r="H4967" s="7"/>
      <c r="I4967" s="7"/>
      <c r="N4967" s="5"/>
    </row>
    <row r="4968" spans="5:14" x14ac:dyDescent="0.35">
      <c r="E4968" s="7"/>
      <c r="F4968" s="7"/>
      <c r="G4968" s="7"/>
      <c r="H4968" s="7"/>
      <c r="I4968" s="7"/>
      <c r="N4968" s="5"/>
    </row>
    <row r="4969" spans="5:14" x14ac:dyDescent="0.35">
      <c r="E4969" s="7"/>
      <c r="F4969" s="7"/>
      <c r="G4969" s="7"/>
      <c r="H4969" s="7"/>
      <c r="I4969" s="7"/>
      <c r="N4969" s="5"/>
    </row>
    <row r="4970" spans="5:14" x14ac:dyDescent="0.35">
      <c r="E4970" s="7"/>
      <c r="F4970" s="7"/>
      <c r="G4970" s="7"/>
      <c r="H4970" s="7"/>
      <c r="I4970" s="7"/>
      <c r="N4970" s="5"/>
    </row>
    <row r="4971" spans="5:14" x14ac:dyDescent="0.35">
      <c r="E4971" s="7"/>
      <c r="F4971" s="7"/>
      <c r="G4971" s="7"/>
      <c r="H4971" s="7"/>
      <c r="I4971" s="7"/>
      <c r="N4971" s="5"/>
    </row>
    <row r="4972" spans="5:14" x14ac:dyDescent="0.35">
      <c r="E4972" s="7"/>
      <c r="F4972" s="7"/>
      <c r="G4972" s="7"/>
      <c r="H4972" s="7"/>
      <c r="I4972" s="7"/>
      <c r="N4972" s="5"/>
    </row>
    <row r="4973" spans="5:14" x14ac:dyDescent="0.35">
      <c r="E4973" s="7"/>
      <c r="F4973" s="7"/>
      <c r="G4973" s="7"/>
      <c r="H4973" s="7"/>
      <c r="I4973" s="7"/>
      <c r="N4973" s="5"/>
    </row>
    <row r="4974" spans="5:14" x14ac:dyDescent="0.35">
      <c r="E4974" s="7"/>
      <c r="F4974" s="7"/>
      <c r="G4974" s="7"/>
      <c r="H4974" s="7"/>
      <c r="I4974" s="7"/>
      <c r="N4974" s="5"/>
    </row>
    <row r="4975" spans="5:14" x14ac:dyDescent="0.35">
      <c r="E4975" s="7"/>
      <c r="F4975" s="7"/>
      <c r="G4975" s="7"/>
      <c r="H4975" s="7"/>
      <c r="I4975" s="7"/>
      <c r="N4975" s="5"/>
    </row>
    <row r="4976" spans="5:14" x14ac:dyDescent="0.35">
      <c r="E4976" s="7"/>
      <c r="F4976" s="7"/>
      <c r="G4976" s="7"/>
      <c r="H4976" s="7"/>
      <c r="I4976" s="7"/>
      <c r="N4976" s="5"/>
    </row>
    <row r="4977" spans="5:14" x14ac:dyDescent="0.35">
      <c r="E4977" s="7"/>
      <c r="F4977" s="7"/>
      <c r="G4977" s="7"/>
      <c r="H4977" s="7"/>
      <c r="I4977" s="7"/>
      <c r="N4977" s="5"/>
    </row>
    <row r="4978" spans="5:14" x14ac:dyDescent="0.35">
      <c r="E4978" s="7"/>
      <c r="F4978" s="7"/>
      <c r="G4978" s="7"/>
      <c r="H4978" s="7"/>
      <c r="I4978" s="7"/>
      <c r="N4978" s="5"/>
    </row>
    <row r="4979" spans="5:14" x14ac:dyDescent="0.35">
      <c r="E4979" s="7"/>
      <c r="F4979" s="7"/>
      <c r="G4979" s="7"/>
      <c r="H4979" s="7"/>
      <c r="I4979" s="7"/>
      <c r="N4979" s="5"/>
    </row>
    <row r="4980" spans="5:14" x14ac:dyDescent="0.35">
      <c r="E4980" s="7"/>
      <c r="F4980" s="7"/>
      <c r="G4980" s="7"/>
      <c r="H4980" s="7"/>
      <c r="I4980" s="7"/>
      <c r="N4980" s="5"/>
    </row>
    <row r="4981" spans="5:14" x14ac:dyDescent="0.35">
      <c r="E4981" s="7"/>
      <c r="F4981" s="7"/>
      <c r="G4981" s="7"/>
      <c r="H4981" s="7"/>
      <c r="I4981" s="7"/>
      <c r="N4981" s="5"/>
    </row>
    <row r="4982" spans="5:14" x14ac:dyDescent="0.35">
      <c r="E4982" s="7"/>
      <c r="F4982" s="7"/>
      <c r="G4982" s="7"/>
      <c r="H4982" s="7"/>
      <c r="I4982" s="7"/>
      <c r="N4982" s="5"/>
    </row>
    <row r="4983" spans="5:14" x14ac:dyDescent="0.35">
      <c r="E4983" s="7"/>
      <c r="F4983" s="7"/>
      <c r="G4983" s="7"/>
      <c r="H4983" s="7"/>
      <c r="I4983" s="7"/>
      <c r="N4983" s="5"/>
    </row>
    <row r="4984" spans="5:14" x14ac:dyDescent="0.35">
      <c r="E4984" s="7"/>
      <c r="F4984" s="7"/>
      <c r="G4984" s="7"/>
      <c r="H4984" s="7"/>
      <c r="I4984" s="7"/>
      <c r="N4984" s="5"/>
    </row>
    <row r="4985" spans="5:14" x14ac:dyDescent="0.35">
      <c r="E4985" s="7"/>
      <c r="F4985" s="7"/>
      <c r="G4985" s="7"/>
      <c r="H4985" s="7"/>
      <c r="I4985" s="7"/>
      <c r="N4985" s="5"/>
    </row>
    <row r="4986" spans="5:14" x14ac:dyDescent="0.35">
      <c r="E4986" s="7"/>
      <c r="F4986" s="7"/>
      <c r="G4986" s="7"/>
      <c r="H4986" s="7"/>
      <c r="I4986" s="7"/>
      <c r="N4986" s="5"/>
    </row>
    <row r="4987" spans="5:14" x14ac:dyDescent="0.35">
      <c r="E4987" s="7"/>
      <c r="F4987" s="7"/>
      <c r="G4987" s="7"/>
      <c r="H4987" s="7"/>
      <c r="I4987" s="7"/>
      <c r="N4987" s="5"/>
    </row>
    <row r="4988" spans="5:14" x14ac:dyDescent="0.35">
      <c r="E4988" s="7"/>
      <c r="F4988" s="7"/>
      <c r="G4988" s="7"/>
      <c r="H4988" s="7"/>
      <c r="I4988" s="7"/>
      <c r="N4988" s="5"/>
    </row>
    <row r="4989" spans="5:14" x14ac:dyDescent="0.35">
      <c r="E4989" s="7"/>
      <c r="F4989" s="7"/>
      <c r="G4989" s="7"/>
      <c r="H4989" s="7"/>
      <c r="I4989" s="7"/>
      <c r="N4989" s="5"/>
    </row>
    <row r="4990" spans="5:14" x14ac:dyDescent="0.35">
      <c r="E4990" s="7"/>
      <c r="F4990" s="7"/>
      <c r="G4990" s="7"/>
      <c r="H4990" s="7"/>
      <c r="I4990" s="7"/>
      <c r="N4990" s="5"/>
    </row>
    <row r="4991" spans="5:14" x14ac:dyDescent="0.35">
      <c r="E4991" s="7"/>
      <c r="F4991" s="7"/>
      <c r="G4991" s="7"/>
      <c r="H4991" s="7"/>
      <c r="I4991" s="7"/>
      <c r="N4991" s="5"/>
    </row>
    <row r="4992" spans="5:14" x14ac:dyDescent="0.35">
      <c r="E4992" s="7"/>
      <c r="F4992" s="7"/>
      <c r="G4992" s="7"/>
      <c r="H4992" s="7"/>
      <c r="I4992" s="7"/>
      <c r="N4992" s="5"/>
    </row>
    <row r="4993" spans="5:14" x14ac:dyDescent="0.35">
      <c r="E4993" s="7"/>
      <c r="F4993" s="7"/>
      <c r="G4993" s="7"/>
      <c r="H4993" s="7"/>
      <c r="I4993" s="7"/>
      <c r="N4993" s="5"/>
    </row>
    <row r="4994" spans="5:14" x14ac:dyDescent="0.35">
      <c r="E4994" s="7"/>
      <c r="F4994" s="7"/>
      <c r="G4994" s="7"/>
      <c r="H4994" s="7"/>
      <c r="I4994" s="7"/>
      <c r="N4994" s="5"/>
    </row>
    <row r="4995" spans="5:14" x14ac:dyDescent="0.35">
      <c r="E4995" s="7"/>
      <c r="F4995" s="7"/>
      <c r="G4995" s="7"/>
      <c r="H4995" s="7"/>
      <c r="I4995" s="7"/>
      <c r="N4995" s="5"/>
    </row>
    <row r="4996" spans="5:14" x14ac:dyDescent="0.35">
      <c r="E4996" s="7"/>
      <c r="F4996" s="7"/>
      <c r="G4996" s="7"/>
      <c r="H4996" s="7"/>
      <c r="I4996" s="7"/>
      <c r="N4996" s="5"/>
    </row>
    <row r="4997" spans="5:14" x14ac:dyDescent="0.35">
      <c r="E4997" s="7"/>
      <c r="F4997" s="7"/>
      <c r="G4997" s="7"/>
      <c r="H4997" s="7"/>
      <c r="I4997" s="7"/>
      <c r="N4997" s="5"/>
    </row>
    <row r="4998" spans="5:14" x14ac:dyDescent="0.35">
      <c r="E4998" s="7"/>
      <c r="F4998" s="7"/>
      <c r="G4998" s="7"/>
      <c r="H4998" s="7"/>
      <c r="I4998" s="7"/>
      <c r="N4998" s="5"/>
    </row>
    <row r="4999" spans="5:14" x14ac:dyDescent="0.35">
      <c r="E4999" s="7"/>
      <c r="F4999" s="7"/>
      <c r="G4999" s="7"/>
      <c r="H4999" s="7"/>
      <c r="I4999" s="7"/>
      <c r="N4999" s="5"/>
    </row>
    <row r="5000" spans="5:14" x14ac:dyDescent="0.35">
      <c r="E5000" s="7"/>
      <c r="F5000" s="7"/>
      <c r="G5000" s="7"/>
      <c r="H5000" s="7"/>
      <c r="I5000" s="7"/>
      <c r="N5000" s="5"/>
    </row>
    <row r="5001" spans="5:14" x14ac:dyDescent="0.35">
      <c r="E5001" s="7"/>
      <c r="F5001" s="7"/>
      <c r="G5001" s="7"/>
      <c r="H5001" s="7"/>
      <c r="I5001" s="7"/>
      <c r="N5001" s="5"/>
    </row>
    <row r="5002" spans="5:14" x14ac:dyDescent="0.35">
      <c r="E5002" s="7"/>
      <c r="F5002" s="7"/>
      <c r="G5002" s="7"/>
      <c r="H5002" s="7"/>
      <c r="I5002" s="7"/>
      <c r="N5002" s="5"/>
    </row>
    <row r="5003" spans="5:14" x14ac:dyDescent="0.35">
      <c r="E5003" s="7"/>
      <c r="F5003" s="7"/>
      <c r="G5003" s="7"/>
      <c r="H5003" s="7"/>
      <c r="I5003" s="7"/>
      <c r="N5003" s="5"/>
    </row>
    <row r="5004" spans="5:14" x14ac:dyDescent="0.35">
      <c r="E5004" s="7"/>
      <c r="F5004" s="7"/>
      <c r="G5004" s="7"/>
      <c r="H5004" s="7"/>
      <c r="I5004" s="7"/>
      <c r="N5004" s="5"/>
    </row>
    <row r="5005" spans="5:14" x14ac:dyDescent="0.35">
      <c r="E5005" s="7"/>
      <c r="F5005" s="7"/>
      <c r="G5005" s="7"/>
      <c r="H5005" s="7"/>
      <c r="I5005" s="7"/>
      <c r="N5005" s="5"/>
    </row>
    <row r="5006" spans="5:14" x14ac:dyDescent="0.35">
      <c r="E5006" s="7"/>
      <c r="F5006" s="7"/>
      <c r="G5006" s="7"/>
      <c r="H5006" s="7"/>
      <c r="I5006" s="7"/>
      <c r="N5006" s="5"/>
    </row>
    <row r="5007" spans="5:14" x14ac:dyDescent="0.35">
      <c r="E5007" s="7"/>
      <c r="F5007" s="7"/>
      <c r="G5007" s="7"/>
      <c r="H5007" s="7"/>
      <c r="I5007" s="7"/>
      <c r="N5007" s="5"/>
    </row>
    <row r="5008" spans="5:14" x14ac:dyDescent="0.35">
      <c r="E5008" s="7"/>
      <c r="F5008" s="7"/>
      <c r="G5008" s="7"/>
      <c r="H5008" s="7"/>
      <c r="I5008" s="7"/>
      <c r="N5008" s="5"/>
    </row>
    <row r="5009" spans="5:14" x14ac:dyDescent="0.35">
      <c r="E5009" s="7"/>
      <c r="F5009" s="7"/>
      <c r="G5009" s="7"/>
      <c r="H5009" s="7"/>
      <c r="I5009" s="7"/>
      <c r="N5009" s="5"/>
    </row>
    <row r="5010" spans="5:14" x14ac:dyDescent="0.35">
      <c r="E5010" s="7"/>
      <c r="F5010" s="7"/>
      <c r="G5010" s="7"/>
      <c r="H5010" s="7"/>
      <c r="I5010" s="7"/>
      <c r="N5010" s="5"/>
    </row>
    <row r="5011" spans="5:14" x14ac:dyDescent="0.35">
      <c r="E5011" s="7"/>
      <c r="F5011" s="7"/>
      <c r="G5011" s="7"/>
      <c r="H5011" s="7"/>
      <c r="I5011" s="7"/>
      <c r="N5011" s="5"/>
    </row>
    <row r="5012" spans="5:14" x14ac:dyDescent="0.35">
      <c r="E5012" s="7"/>
      <c r="F5012" s="7"/>
      <c r="G5012" s="7"/>
      <c r="H5012" s="7"/>
      <c r="I5012" s="7"/>
      <c r="N5012" s="5"/>
    </row>
    <row r="5013" spans="5:14" x14ac:dyDescent="0.35">
      <c r="E5013" s="7"/>
      <c r="F5013" s="7"/>
      <c r="G5013" s="7"/>
      <c r="H5013" s="7"/>
      <c r="I5013" s="7"/>
      <c r="N5013" s="5"/>
    </row>
    <row r="5014" spans="5:14" x14ac:dyDescent="0.35">
      <c r="E5014" s="7"/>
      <c r="F5014" s="7"/>
      <c r="G5014" s="7"/>
      <c r="H5014" s="7"/>
      <c r="I5014" s="7"/>
      <c r="N5014" s="5"/>
    </row>
    <row r="5015" spans="5:14" x14ac:dyDescent="0.35">
      <c r="E5015" s="7"/>
      <c r="F5015" s="7"/>
      <c r="G5015" s="7"/>
      <c r="H5015" s="7"/>
      <c r="I5015" s="7"/>
      <c r="N5015" s="5"/>
    </row>
    <row r="5016" spans="5:14" x14ac:dyDescent="0.35">
      <c r="E5016" s="7"/>
      <c r="F5016" s="7"/>
      <c r="G5016" s="7"/>
      <c r="H5016" s="7"/>
      <c r="I5016" s="7"/>
      <c r="N5016" s="5"/>
    </row>
    <row r="5017" spans="5:14" x14ac:dyDescent="0.35">
      <c r="E5017" s="7"/>
      <c r="F5017" s="7"/>
      <c r="G5017" s="7"/>
      <c r="H5017" s="7"/>
      <c r="I5017" s="7"/>
      <c r="N5017" s="5"/>
    </row>
    <row r="5018" spans="5:14" x14ac:dyDescent="0.35">
      <c r="E5018" s="7"/>
      <c r="F5018" s="7"/>
      <c r="G5018" s="7"/>
      <c r="H5018" s="7"/>
      <c r="I5018" s="7"/>
      <c r="N5018" s="5"/>
    </row>
    <row r="5019" spans="5:14" x14ac:dyDescent="0.35">
      <c r="E5019" s="7"/>
      <c r="F5019" s="7"/>
      <c r="G5019" s="7"/>
      <c r="H5019" s="7"/>
      <c r="I5019" s="7"/>
      <c r="N5019" s="5"/>
    </row>
    <row r="5020" spans="5:14" x14ac:dyDescent="0.35">
      <c r="E5020" s="7"/>
      <c r="F5020" s="7"/>
      <c r="G5020" s="7"/>
      <c r="H5020" s="7"/>
      <c r="I5020" s="7"/>
      <c r="N5020" s="5"/>
    </row>
    <row r="5021" spans="5:14" x14ac:dyDescent="0.35">
      <c r="E5021" s="7"/>
      <c r="F5021" s="7"/>
      <c r="G5021" s="7"/>
      <c r="H5021" s="7"/>
      <c r="I5021" s="7"/>
      <c r="N5021" s="5"/>
    </row>
    <row r="5022" spans="5:14" x14ac:dyDescent="0.35">
      <c r="E5022" s="7"/>
      <c r="F5022" s="7"/>
      <c r="G5022" s="7"/>
      <c r="H5022" s="7"/>
      <c r="I5022" s="7"/>
      <c r="N5022" s="5"/>
    </row>
    <row r="5023" spans="5:14" x14ac:dyDescent="0.35">
      <c r="E5023" s="7"/>
      <c r="F5023" s="7"/>
      <c r="G5023" s="7"/>
      <c r="H5023" s="7"/>
      <c r="I5023" s="7"/>
      <c r="N5023" s="5"/>
    </row>
    <row r="5024" spans="5:14" x14ac:dyDescent="0.35">
      <c r="E5024" s="7"/>
      <c r="F5024" s="7"/>
      <c r="G5024" s="7"/>
      <c r="H5024" s="7"/>
      <c r="I5024" s="7"/>
      <c r="N5024" s="5"/>
    </row>
    <row r="5025" spans="5:14" x14ac:dyDescent="0.35">
      <c r="E5025" s="7"/>
      <c r="F5025" s="7"/>
      <c r="G5025" s="7"/>
      <c r="H5025" s="7"/>
      <c r="I5025" s="7"/>
      <c r="N5025" s="5"/>
    </row>
    <row r="5026" spans="5:14" x14ac:dyDescent="0.35">
      <c r="E5026" s="7"/>
      <c r="F5026" s="7"/>
      <c r="G5026" s="7"/>
      <c r="H5026" s="7"/>
      <c r="I5026" s="7"/>
      <c r="N5026" s="5"/>
    </row>
    <row r="5027" spans="5:14" x14ac:dyDescent="0.35">
      <c r="E5027" s="7"/>
      <c r="F5027" s="7"/>
      <c r="G5027" s="7"/>
      <c r="H5027" s="7"/>
      <c r="I5027" s="7"/>
      <c r="N5027" s="5"/>
    </row>
    <row r="5028" spans="5:14" x14ac:dyDescent="0.35">
      <c r="E5028" s="7"/>
      <c r="F5028" s="7"/>
      <c r="G5028" s="7"/>
      <c r="H5028" s="7"/>
      <c r="I5028" s="7"/>
      <c r="N5028" s="5"/>
    </row>
    <row r="5029" spans="5:14" x14ac:dyDescent="0.35">
      <c r="E5029" s="7"/>
      <c r="F5029" s="7"/>
      <c r="G5029" s="7"/>
      <c r="H5029" s="7"/>
      <c r="I5029" s="7"/>
      <c r="N5029" s="5"/>
    </row>
    <row r="5030" spans="5:14" x14ac:dyDescent="0.35">
      <c r="E5030" s="7"/>
      <c r="F5030" s="7"/>
      <c r="G5030" s="7"/>
      <c r="H5030" s="7"/>
      <c r="I5030" s="7"/>
      <c r="N5030" s="5"/>
    </row>
    <row r="5031" spans="5:14" x14ac:dyDescent="0.35">
      <c r="E5031" s="7"/>
      <c r="F5031" s="7"/>
      <c r="G5031" s="7"/>
      <c r="H5031" s="7"/>
      <c r="I5031" s="7"/>
      <c r="N5031" s="5"/>
    </row>
    <row r="5032" spans="5:14" x14ac:dyDescent="0.35">
      <c r="E5032" s="7"/>
      <c r="F5032" s="7"/>
      <c r="G5032" s="7"/>
      <c r="H5032" s="7"/>
      <c r="I5032" s="7"/>
      <c r="N5032" s="5"/>
    </row>
    <row r="5033" spans="5:14" x14ac:dyDescent="0.35">
      <c r="E5033" s="7"/>
      <c r="F5033" s="7"/>
      <c r="G5033" s="7"/>
      <c r="H5033" s="7"/>
      <c r="I5033" s="7"/>
      <c r="N5033" s="5"/>
    </row>
    <row r="5034" spans="5:14" x14ac:dyDescent="0.35">
      <c r="E5034" s="7"/>
      <c r="F5034" s="7"/>
      <c r="G5034" s="7"/>
      <c r="H5034" s="7"/>
      <c r="I5034" s="7"/>
      <c r="N5034" s="5"/>
    </row>
    <row r="5035" spans="5:14" x14ac:dyDescent="0.35">
      <c r="E5035" s="7"/>
      <c r="F5035" s="7"/>
      <c r="G5035" s="7"/>
      <c r="H5035" s="7"/>
      <c r="I5035" s="7"/>
      <c r="N5035" s="5"/>
    </row>
    <row r="5036" spans="5:14" x14ac:dyDescent="0.35">
      <c r="E5036" s="7"/>
      <c r="F5036" s="7"/>
      <c r="G5036" s="7"/>
      <c r="H5036" s="7"/>
      <c r="I5036" s="7"/>
      <c r="N5036" s="5"/>
    </row>
    <row r="5037" spans="5:14" x14ac:dyDescent="0.35">
      <c r="E5037" s="7"/>
      <c r="F5037" s="7"/>
      <c r="G5037" s="7"/>
      <c r="H5037" s="7"/>
      <c r="I5037" s="7"/>
      <c r="N5037" s="5"/>
    </row>
    <row r="5038" spans="5:14" x14ac:dyDescent="0.35">
      <c r="E5038" s="7"/>
      <c r="F5038" s="7"/>
      <c r="G5038" s="7"/>
      <c r="H5038" s="7"/>
      <c r="I5038" s="7"/>
      <c r="N5038" s="5"/>
    </row>
    <row r="5039" spans="5:14" x14ac:dyDescent="0.35">
      <c r="E5039" s="7"/>
      <c r="F5039" s="7"/>
      <c r="G5039" s="7"/>
      <c r="H5039" s="7"/>
      <c r="I5039" s="7"/>
      <c r="N5039" s="5"/>
    </row>
    <row r="5040" spans="5:14" x14ac:dyDescent="0.35">
      <c r="E5040" s="7"/>
      <c r="F5040" s="7"/>
      <c r="G5040" s="7"/>
      <c r="H5040" s="7"/>
      <c r="I5040" s="7"/>
      <c r="N5040" s="5"/>
    </row>
    <row r="5041" spans="5:14" x14ac:dyDescent="0.35">
      <c r="E5041" s="7"/>
      <c r="F5041" s="7"/>
      <c r="G5041" s="7"/>
      <c r="H5041" s="7"/>
      <c r="I5041" s="7"/>
      <c r="N5041" s="5"/>
    </row>
    <row r="5042" spans="5:14" x14ac:dyDescent="0.35">
      <c r="E5042" s="7"/>
      <c r="F5042" s="7"/>
      <c r="G5042" s="7"/>
      <c r="H5042" s="7"/>
      <c r="I5042" s="7"/>
      <c r="N5042" s="5"/>
    </row>
    <row r="5043" spans="5:14" x14ac:dyDescent="0.35">
      <c r="E5043" s="7"/>
      <c r="F5043" s="7"/>
      <c r="G5043" s="7"/>
      <c r="H5043" s="7"/>
      <c r="I5043" s="7"/>
      <c r="N5043" s="5"/>
    </row>
    <row r="5044" spans="5:14" x14ac:dyDescent="0.35">
      <c r="E5044" s="7"/>
      <c r="F5044" s="7"/>
      <c r="G5044" s="7"/>
      <c r="H5044" s="7"/>
      <c r="I5044" s="7"/>
      <c r="N5044" s="5"/>
    </row>
    <row r="5045" spans="5:14" x14ac:dyDescent="0.35">
      <c r="E5045" s="7"/>
      <c r="F5045" s="7"/>
      <c r="G5045" s="7"/>
      <c r="H5045" s="7"/>
      <c r="I5045" s="7"/>
      <c r="N5045" s="5"/>
    </row>
    <row r="5046" spans="5:14" x14ac:dyDescent="0.35">
      <c r="E5046" s="7"/>
      <c r="F5046" s="7"/>
      <c r="G5046" s="7"/>
      <c r="H5046" s="7"/>
      <c r="I5046" s="7"/>
      <c r="N5046" s="5"/>
    </row>
    <row r="5047" spans="5:14" x14ac:dyDescent="0.35">
      <c r="E5047" s="7"/>
      <c r="F5047" s="7"/>
      <c r="G5047" s="7"/>
      <c r="H5047" s="7"/>
      <c r="I5047" s="7"/>
      <c r="N5047" s="5"/>
    </row>
    <row r="5048" spans="5:14" x14ac:dyDescent="0.35">
      <c r="E5048" s="7"/>
      <c r="F5048" s="7"/>
      <c r="G5048" s="7"/>
      <c r="H5048" s="7"/>
      <c r="I5048" s="7"/>
      <c r="N5048" s="5"/>
    </row>
    <row r="5049" spans="5:14" x14ac:dyDescent="0.35">
      <c r="E5049" s="7"/>
      <c r="F5049" s="7"/>
      <c r="G5049" s="7"/>
      <c r="H5049" s="7"/>
      <c r="I5049" s="7"/>
      <c r="N5049" s="5"/>
    </row>
    <row r="5050" spans="5:14" x14ac:dyDescent="0.35">
      <c r="E5050" s="7"/>
      <c r="F5050" s="7"/>
      <c r="G5050" s="7"/>
      <c r="H5050" s="7"/>
      <c r="I5050" s="7"/>
      <c r="N5050" s="5"/>
    </row>
    <row r="5051" spans="5:14" x14ac:dyDescent="0.35">
      <c r="E5051" s="7"/>
      <c r="F5051" s="7"/>
      <c r="G5051" s="7"/>
      <c r="H5051" s="7"/>
      <c r="I5051" s="7"/>
      <c r="N5051" s="5"/>
    </row>
    <row r="5052" spans="5:14" x14ac:dyDescent="0.35">
      <c r="E5052" s="7"/>
      <c r="F5052" s="7"/>
      <c r="G5052" s="7"/>
      <c r="H5052" s="7"/>
      <c r="I5052" s="7"/>
      <c r="N5052" s="5"/>
    </row>
    <row r="5053" spans="5:14" x14ac:dyDescent="0.35">
      <c r="E5053" s="7"/>
      <c r="F5053" s="7"/>
      <c r="G5053" s="7"/>
      <c r="H5053" s="7"/>
      <c r="I5053" s="7"/>
      <c r="N5053" s="5"/>
    </row>
    <row r="5054" spans="5:14" x14ac:dyDescent="0.35">
      <c r="E5054" s="7"/>
      <c r="F5054" s="7"/>
      <c r="G5054" s="7"/>
      <c r="H5054" s="7"/>
      <c r="I5054" s="7"/>
      <c r="N5054" s="5"/>
    </row>
    <row r="5055" spans="5:14" x14ac:dyDescent="0.35">
      <c r="E5055" s="7"/>
      <c r="F5055" s="7"/>
      <c r="G5055" s="7"/>
      <c r="H5055" s="7"/>
      <c r="I5055" s="7"/>
      <c r="N5055" s="5"/>
    </row>
    <row r="5056" spans="5:14" x14ac:dyDescent="0.35">
      <c r="E5056" s="7"/>
      <c r="F5056" s="7"/>
      <c r="G5056" s="7"/>
      <c r="H5056" s="7"/>
      <c r="I5056" s="7"/>
      <c r="N5056" s="5"/>
    </row>
    <row r="5057" spans="5:14" x14ac:dyDescent="0.35">
      <c r="E5057" s="7"/>
      <c r="F5057" s="7"/>
      <c r="G5057" s="7"/>
      <c r="H5057" s="7"/>
      <c r="I5057" s="7"/>
      <c r="N5057" s="5"/>
    </row>
    <row r="5058" spans="5:14" x14ac:dyDescent="0.35">
      <c r="E5058" s="7"/>
      <c r="F5058" s="7"/>
      <c r="G5058" s="7"/>
      <c r="H5058" s="7"/>
      <c r="I5058" s="7"/>
      <c r="N5058" s="5"/>
    </row>
    <row r="5059" spans="5:14" x14ac:dyDescent="0.35">
      <c r="E5059" s="7"/>
      <c r="F5059" s="7"/>
      <c r="G5059" s="7"/>
      <c r="H5059" s="7"/>
      <c r="I5059" s="7"/>
      <c r="N5059" s="5"/>
    </row>
    <row r="5060" spans="5:14" x14ac:dyDescent="0.35">
      <c r="E5060" s="7"/>
      <c r="F5060" s="7"/>
      <c r="G5060" s="7"/>
      <c r="H5060" s="7"/>
      <c r="I5060" s="7"/>
      <c r="N5060" s="5"/>
    </row>
    <row r="5061" spans="5:14" x14ac:dyDescent="0.35">
      <c r="E5061" s="7"/>
      <c r="F5061" s="7"/>
      <c r="G5061" s="7"/>
      <c r="H5061" s="7"/>
      <c r="I5061" s="7"/>
      <c r="N5061" s="5"/>
    </row>
    <row r="5062" spans="5:14" x14ac:dyDescent="0.35">
      <c r="E5062" s="7"/>
      <c r="F5062" s="7"/>
      <c r="G5062" s="7"/>
      <c r="H5062" s="7"/>
      <c r="I5062" s="7"/>
      <c r="N5062" s="5"/>
    </row>
    <row r="5063" spans="5:14" x14ac:dyDescent="0.35">
      <c r="E5063" s="7"/>
      <c r="F5063" s="7"/>
      <c r="G5063" s="7"/>
      <c r="H5063" s="7"/>
      <c r="I5063" s="7"/>
      <c r="N5063" s="5"/>
    </row>
    <row r="5064" spans="5:14" x14ac:dyDescent="0.35">
      <c r="E5064" s="7"/>
      <c r="F5064" s="7"/>
      <c r="G5064" s="7"/>
      <c r="H5064" s="7"/>
      <c r="I5064" s="7"/>
      <c r="N5064" s="5"/>
    </row>
    <row r="5065" spans="5:14" x14ac:dyDescent="0.35">
      <c r="E5065" s="7"/>
      <c r="F5065" s="7"/>
      <c r="G5065" s="7"/>
      <c r="H5065" s="7"/>
      <c r="I5065" s="7"/>
      <c r="N5065" s="5"/>
    </row>
    <row r="5066" spans="5:14" x14ac:dyDescent="0.35">
      <c r="E5066" s="7"/>
      <c r="F5066" s="7"/>
      <c r="G5066" s="7"/>
      <c r="H5066" s="7"/>
      <c r="I5066" s="7"/>
      <c r="N5066" s="5"/>
    </row>
    <row r="5067" spans="5:14" x14ac:dyDescent="0.35">
      <c r="E5067" s="7"/>
      <c r="F5067" s="7"/>
      <c r="G5067" s="7"/>
      <c r="H5067" s="7"/>
      <c r="I5067" s="7"/>
      <c r="N5067" s="5"/>
    </row>
    <row r="5068" spans="5:14" x14ac:dyDescent="0.35">
      <c r="E5068" s="7"/>
      <c r="F5068" s="7"/>
      <c r="G5068" s="7"/>
      <c r="H5068" s="7"/>
      <c r="I5068" s="7"/>
      <c r="N5068" s="5"/>
    </row>
    <row r="5069" spans="5:14" x14ac:dyDescent="0.35">
      <c r="E5069" s="7"/>
      <c r="F5069" s="7"/>
      <c r="G5069" s="7"/>
      <c r="H5069" s="7"/>
      <c r="I5069" s="7"/>
      <c r="N5069" s="5"/>
    </row>
    <row r="5070" spans="5:14" x14ac:dyDescent="0.35">
      <c r="E5070" s="7"/>
      <c r="F5070" s="7"/>
      <c r="G5070" s="7"/>
      <c r="H5070" s="7"/>
      <c r="I5070" s="7"/>
      <c r="N5070" s="5"/>
    </row>
    <row r="5071" spans="5:14" x14ac:dyDescent="0.35">
      <c r="E5071" s="7"/>
      <c r="F5071" s="7"/>
      <c r="G5071" s="7"/>
      <c r="H5071" s="7"/>
      <c r="I5071" s="7"/>
      <c r="N5071" s="5"/>
    </row>
    <row r="5072" spans="5:14" x14ac:dyDescent="0.35">
      <c r="E5072" s="7"/>
      <c r="F5072" s="7"/>
      <c r="G5072" s="7"/>
      <c r="H5072" s="7"/>
      <c r="I5072" s="7"/>
      <c r="N5072" s="5"/>
    </row>
    <row r="5073" spans="5:14" x14ac:dyDescent="0.35">
      <c r="E5073" s="7"/>
      <c r="F5073" s="7"/>
      <c r="G5073" s="7"/>
      <c r="H5073" s="7"/>
      <c r="I5073" s="7"/>
      <c r="N5073" s="5"/>
    </row>
    <row r="5074" spans="5:14" x14ac:dyDescent="0.35">
      <c r="E5074" s="7"/>
      <c r="F5074" s="7"/>
      <c r="G5074" s="7"/>
      <c r="H5074" s="7"/>
      <c r="I5074" s="7"/>
      <c r="N5074" s="5"/>
    </row>
    <row r="5075" spans="5:14" x14ac:dyDescent="0.35">
      <c r="E5075" s="7"/>
      <c r="F5075" s="7"/>
      <c r="G5075" s="7"/>
      <c r="H5075" s="7"/>
      <c r="I5075" s="7"/>
      <c r="N5075" s="5"/>
    </row>
    <row r="5076" spans="5:14" x14ac:dyDescent="0.35">
      <c r="E5076" s="7"/>
      <c r="F5076" s="7"/>
      <c r="G5076" s="7"/>
      <c r="H5076" s="7"/>
      <c r="I5076" s="7"/>
      <c r="N5076" s="5"/>
    </row>
    <row r="5077" spans="5:14" x14ac:dyDescent="0.35">
      <c r="E5077" s="7"/>
      <c r="F5077" s="7"/>
      <c r="G5077" s="7"/>
      <c r="H5077" s="7"/>
      <c r="I5077" s="7"/>
      <c r="N5077" s="5"/>
    </row>
    <row r="5078" spans="5:14" x14ac:dyDescent="0.35">
      <c r="E5078" s="7"/>
      <c r="F5078" s="7"/>
      <c r="G5078" s="7"/>
      <c r="H5078" s="7"/>
      <c r="I5078" s="7"/>
      <c r="N5078" s="5"/>
    </row>
    <row r="5079" spans="5:14" x14ac:dyDescent="0.35">
      <c r="E5079" s="7"/>
      <c r="F5079" s="7"/>
      <c r="G5079" s="7"/>
      <c r="H5079" s="7"/>
      <c r="I5079" s="7"/>
      <c r="N5079" s="5"/>
    </row>
    <row r="5080" spans="5:14" x14ac:dyDescent="0.35">
      <c r="E5080" s="7"/>
      <c r="F5080" s="7"/>
      <c r="G5080" s="7"/>
      <c r="H5080" s="7"/>
      <c r="I5080" s="7"/>
      <c r="N5080" s="5"/>
    </row>
    <row r="5081" spans="5:14" x14ac:dyDescent="0.35">
      <c r="E5081" s="7"/>
      <c r="F5081" s="7"/>
      <c r="G5081" s="7"/>
      <c r="H5081" s="7"/>
      <c r="I5081" s="7"/>
      <c r="N5081" s="5"/>
    </row>
    <row r="5082" spans="5:14" x14ac:dyDescent="0.35">
      <c r="E5082" s="7"/>
      <c r="F5082" s="7"/>
      <c r="G5082" s="7"/>
      <c r="H5082" s="7"/>
      <c r="I5082" s="7"/>
      <c r="N5082" s="5"/>
    </row>
    <row r="5083" spans="5:14" x14ac:dyDescent="0.35">
      <c r="E5083" s="7"/>
      <c r="F5083" s="7"/>
      <c r="G5083" s="7"/>
      <c r="H5083" s="7"/>
      <c r="I5083" s="7"/>
      <c r="N5083" s="5"/>
    </row>
    <row r="5084" spans="5:14" x14ac:dyDescent="0.35">
      <c r="E5084" s="7"/>
      <c r="F5084" s="7"/>
      <c r="G5084" s="7"/>
      <c r="H5084" s="7"/>
      <c r="I5084" s="7"/>
      <c r="N5084" s="5"/>
    </row>
    <row r="5085" spans="5:14" x14ac:dyDescent="0.35">
      <c r="E5085" s="7"/>
      <c r="F5085" s="7"/>
      <c r="G5085" s="7"/>
      <c r="H5085" s="7"/>
      <c r="I5085" s="7"/>
      <c r="N5085" s="5"/>
    </row>
    <row r="5086" spans="5:14" x14ac:dyDescent="0.35">
      <c r="E5086" s="7"/>
      <c r="F5086" s="7"/>
      <c r="G5086" s="7"/>
      <c r="H5086" s="7"/>
      <c r="I5086" s="7"/>
      <c r="N5086" s="5"/>
    </row>
    <row r="5087" spans="5:14" x14ac:dyDescent="0.35">
      <c r="E5087" s="7"/>
      <c r="F5087" s="7"/>
      <c r="G5087" s="7"/>
      <c r="H5087" s="7"/>
      <c r="I5087" s="7"/>
      <c r="N5087" s="5"/>
    </row>
    <row r="5088" spans="5:14" x14ac:dyDescent="0.35">
      <c r="E5088" s="7"/>
      <c r="F5088" s="7"/>
      <c r="G5088" s="7"/>
      <c r="H5088" s="7"/>
      <c r="I5088" s="7"/>
      <c r="N5088" s="5"/>
    </row>
    <row r="5089" spans="5:14" x14ac:dyDescent="0.35">
      <c r="E5089" s="7"/>
      <c r="F5089" s="7"/>
      <c r="G5089" s="7"/>
      <c r="H5089" s="7"/>
      <c r="I5089" s="7"/>
      <c r="N5089" s="5"/>
    </row>
    <row r="5090" spans="5:14" x14ac:dyDescent="0.35">
      <c r="E5090" s="7"/>
      <c r="F5090" s="7"/>
      <c r="G5090" s="7"/>
      <c r="H5090" s="7"/>
      <c r="I5090" s="7"/>
      <c r="N5090" s="5"/>
    </row>
    <row r="5091" spans="5:14" x14ac:dyDescent="0.35">
      <c r="E5091" s="7"/>
      <c r="F5091" s="7"/>
      <c r="G5091" s="7"/>
      <c r="H5091" s="7"/>
      <c r="I5091" s="7"/>
      <c r="N5091" s="5"/>
    </row>
    <row r="5092" spans="5:14" x14ac:dyDescent="0.35">
      <c r="E5092" s="7"/>
      <c r="F5092" s="7"/>
      <c r="G5092" s="7"/>
      <c r="H5092" s="7"/>
      <c r="I5092" s="7"/>
      <c r="N5092" s="5"/>
    </row>
    <row r="5093" spans="5:14" x14ac:dyDescent="0.35">
      <c r="E5093" s="7"/>
      <c r="F5093" s="7"/>
      <c r="G5093" s="7"/>
      <c r="H5093" s="7"/>
      <c r="I5093" s="7"/>
      <c r="N5093" s="5"/>
    </row>
    <row r="5094" spans="5:14" x14ac:dyDescent="0.35">
      <c r="E5094" s="7"/>
      <c r="F5094" s="7"/>
      <c r="G5094" s="7"/>
      <c r="H5094" s="7"/>
      <c r="I5094" s="7"/>
      <c r="N5094" s="5"/>
    </row>
    <row r="5095" spans="5:14" x14ac:dyDescent="0.35">
      <c r="E5095" s="7"/>
      <c r="F5095" s="7"/>
      <c r="G5095" s="7"/>
      <c r="H5095" s="7"/>
      <c r="I5095" s="7"/>
      <c r="N5095" s="5"/>
    </row>
    <row r="5096" spans="5:14" x14ac:dyDescent="0.35">
      <c r="E5096" s="7"/>
      <c r="F5096" s="7"/>
      <c r="G5096" s="7"/>
      <c r="H5096" s="7"/>
      <c r="I5096" s="7"/>
      <c r="N5096" s="5"/>
    </row>
    <row r="5097" spans="5:14" x14ac:dyDescent="0.35">
      <c r="E5097" s="7"/>
      <c r="F5097" s="7"/>
      <c r="G5097" s="7"/>
      <c r="H5097" s="7"/>
      <c r="I5097" s="7"/>
      <c r="N5097" s="5"/>
    </row>
    <row r="5098" spans="5:14" x14ac:dyDescent="0.35">
      <c r="E5098" s="7"/>
      <c r="F5098" s="7"/>
      <c r="G5098" s="7"/>
      <c r="H5098" s="7"/>
      <c r="I5098" s="7"/>
      <c r="N5098" s="5"/>
    </row>
    <row r="5099" spans="5:14" x14ac:dyDescent="0.35">
      <c r="E5099" s="7"/>
      <c r="F5099" s="7"/>
      <c r="G5099" s="7"/>
      <c r="H5099" s="7"/>
      <c r="I5099" s="7"/>
      <c r="N5099" s="5"/>
    </row>
    <row r="5100" spans="5:14" x14ac:dyDescent="0.35">
      <c r="E5100" s="7"/>
      <c r="F5100" s="7"/>
      <c r="G5100" s="7"/>
      <c r="H5100" s="7"/>
      <c r="I5100" s="7"/>
      <c r="N5100" s="5"/>
    </row>
    <row r="5101" spans="5:14" x14ac:dyDescent="0.35">
      <c r="E5101" s="7"/>
      <c r="F5101" s="7"/>
      <c r="G5101" s="7"/>
      <c r="H5101" s="7"/>
      <c r="I5101" s="7"/>
      <c r="N5101" s="5"/>
    </row>
    <row r="5102" spans="5:14" x14ac:dyDescent="0.35">
      <c r="E5102" s="7"/>
      <c r="F5102" s="7"/>
      <c r="G5102" s="7"/>
      <c r="H5102" s="7"/>
      <c r="I5102" s="7"/>
      <c r="N5102" s="5"/>
    </row>
    <row r="5103" spans="5:14" x14ac:dyDescent="0.35">
      <c r="E5103" s="7"/>
      <c r="F5103" s="7"/>
      <c r="G5103" s="7"/>
      <c r="H5103" s="7"/>
      <c r="I5103" s="7"/>
      <c r="N5103" s="5"/>
    </row>
    <row r="5104" spans="5:14" x14ac:dyDescent="0.35">
      <c r="E5104" s="7"/>
      <c r="F5104" s="7"/>
      <c r="G5104" s="7"/>
      <c r="H5104" s="7"/>
      <c r="I5104" s="7"/>
      <c r="N5104" s="5"/>
    </row>
    <row r="5105" spans="5:14" x14ac:dyDescent="0.35">
      <c r="E5105" s="7"/>
      <c r="F5105" s="7"/>
      <c r="G5105" s="7"/>
      <c r="H5105" s="7"/>
      <c r="I5105" s="7"/>
      <c r="N5105" s="5"/>
    </row>
    <row r="5106" spans="5:14" x14ac:dyDescent="0.35">
      <c r="E5106" s="7"/>
      <c r="F5106" s="7"/>
      <c r="G5106" s="7"/>
      <c r="H5106" s="7"/>
      <c r="I5106" s="7"/>
      <c r="N5106" s="5"/>
    </row>
    <row r="5107" spans="5:14" x14ac:dyDescent="0.35">
      <c r="E5107" s="7"/>
      <c r="F5107" s="7"/>
      <c r="G5107" s="7"/>
      <c r="H5107" s="7"/>
      <c r="I5107" s="7"/>
      <c r="N5107" s="5"/>
    </row>
    <row r="5108" spans="5:14" x14ac:dyDescent="0.35">
      <c r="E5108" s="7"/>
      <c r="F5108" s="7"/>
      <c r="G5108" s="7"/>
      <c r="H5108" s="7"/>
      <c r="I5108" s="7"/>
      <c r="N5108" s="5"/>
    </row>
    <row r="5109" spans="5:14" x14ac:dyDescent="0.35">
      <c r="E5109" s="7"/>
      <c r="F5109" s="7"/>
      <c r="G5109" s="7"/>
      <c r="H5109" s="7"/>
      <c r="I5109" s="7"/>
      <c r="N5109" s="5"/>
    </row>
    <row r="5110" spans="5:14" x14ac:dyDescent="0.35">
      <c r="E5110" s="7"/>
      <c r="F5110" s="7"/>
      <c r="G5110" s="7"/>
      <c r="H5110" s="7"/>
      <c r="I5110" s="7"/>
      <c r="N5110" s="5"/>
    </row>
    <row r="5111" spans="5:14" x14ac:dyDescent="0.35">
      <c r="E5111" s="7"/>
      <c r="F5111" s="7"/>
      <c r="G5111" s="7"/>
      <c r="H5111" s="7"/>
      <c r="I5111" s="7"/>
      <c r="N5111" s="5"/>
    </row>
    <row r="5112" spans="5:14" x14ac:dyDescent="0.35">
      <c r="E5112" s="7"/>
      <c r="F5112" s="7"/>
      <c r="G5112" s="7"/>
      <c r="H5112" s="7"/>
      <c r="I5112" s="7"/>
      <c r="N5112" s="5"/>
    </row>
    <row r="5113" spans="5:14" x14ac:dyDescent="0.35">
      <c r="E5113" s="7"/>
      <c r="F5113" s="7"/>
      <c r="G5113" s="7"/>
      <c r="H5113" s="7"/>
      <c r="I5113" s="7"/>
      <c r="N5113" s="5"/>
    </row>
    <row r="5114" spans="5:14" x14ac:dyDescent="0.35">
      <c r="E5114" s="7"/>
      <c r="F5114" s="7"/>
      <c r="G5114" s="7"/>
      <c r="H5114" s="7"/>
      <c r="I5114" s="7"/>
      <c r="N5114" s="5"/>
    </row>
    <row r="5115" spans="5:14" x14ac:dyDescent="0.35">
      <c r="E5115" s="7"/>
      <c r="F5115" s="7"/>
      <c r="G5115" s="7"/>
      <c r="H5115" s="7"/>
      <c r="I5115" s="7"/>
      <c r="N5115" s="5"/>
    </row>
    <row r="5116" spans="5:14" x14ac:dyDescent="0.35">
      <c r="E5116" s="7"/>
      <c r="F5116" s="7"/>
      <c r="G5116" s="7"/>
      <c r="H5116" s="7"/>
      <c r="I5116" s="7"/>
      <c r="N5116" s="5"/>
    </row>
    <row r="5117" spans="5:14" x14ac:dyDescent="0.35">
      <c r="E5117" s="7"/>
      <c r="F5117" s="7"/>
      <c r="G5117" s="7"/>
      <c r="H5117" s="7"/>
      <c r="I5117" s="7"/>
      <c r="N5117" s="5"/>
    </row>
    <row r="5118" spans="5:14" x14ac:dyDescent="0.35">
      <c r="E5118" s="7"/>
      <c r="F5118" s="7"/>
      <c r="G5118" s="7"/>
      <c r="H5118" s="7"/>
      <c r="I5118" s="7"/>
      <c r="N5118" s="5"/>
    </row>
    <row r="5119" spans="5:14" x14ac:dyDescent="0.35">
      <c r="E5119" s="7"/>
      <c r="F5119" s="7"/>
      <c r="G5119" s="7"/>
      <c r="H5119" s="7"/>
      <c r="I5119" s="7"/>
      <c r="N5119" s="5"/>
    </row>
    <row r="5120" spans="5:14" x14ac:dyDescent="0.35">
      <c r="E5120" s="7"/>
      <c r="F5120" s="7"/>
      <c r="G5120" s="7"/>
      <c r="H5120" s="7"/>
      <c r="I5120" s="7"/>
      <c r="N5120" s="5"/>
    </row>
    <row r="5121" spans="5:14" x14ac:dyDescent="0.35">
      <c r="E5121" s="7"/>
      <c r="F5121" s="7"/>
      <c r="G5121" s="7"/>
      <c r="H5121" s="7"/>
      <c r="I5121" s="7"/>
      <c r="N5121" s="5"/>
    </row>
    <row r="5122" spans="5:14" x14ac:dyDescent="0.35">
      <c r="E5122" s="7"/>
      <c r="F5122" s="7"/>
      <c r="G5122" s="7"/>
      <c r="H5122" s="7"/>
      <c r="I5122" s="7"/>
      <c r="N5122" s="5"/>
    </row>
    <row r="5123" spans="5:14" x14ac:dyDescent="0.35">
      <c r="E5123" s="7"/>
      <c r="F5123" s="7"/>
      <c r="G5123" s="7"/>
      <c r="H5123" s="7"/>
      <c r="I5123" s="7"/>
      <c r="N5123" s="5"/>
    </row>
    <row r="5124" spans="5:14" x14ac:dyDescent="0.35">
      <c r="E5124" s="7"/>
      <c r="F5124" s="7"/>
      <c r="G5124" s="7"/>
      <c r="H5124" s="7"/>
      <c r="I5124" s="7"/>
      <c r="N5124" s="5"/>
    </row>
    <row r="5125" spans="5:14" x14ac:dyDescent="0.35">
      <c r="E5125" s="7"/>
      <c r="F5125" s="7"/>
      <c r="G5125" s="7"/>
      <c r="H5125" s="7"/>
      <c r="I5125" s="7"/>
      <c r="N5125" s="5"/>
    </row>
    <row r="5126" spans="5:14" x14ac:dyDescent="0.35">
      <c r="E5126" s="7"/>
      <c r="F5126" s="7"/>
      <c r="G5126" s="7"/>
      <c r="H5126" s="7"/>
      <c r="I5126" s="7"/>
      <c r="N5126" s="5"/>
    </row>
    <row r="5127" spans="5:14" x14ac:dyDescent="0.35">
      <c r="E5127" s="7"/>
      <c r="F5127" s="7"/>
      <c r="G5127" s="7"/>
      <c r="H5127" s="7"/>
      <c r="I5127" s="7"/>
      <c r="N5127" s="5"/>
    </row>
    <row r="5128" spans="5:14" x14ac:dyDescent="0.35">
      <c r="E5128" s="7"/>
      <c r="F5128" s="7"/>
      <c r="G5128" s="7"/>
      <c r="H5128" s="7"/>
      <c r="I5128" s="7"/>
      <c r="N5128" s="5"/>
    </row>
    <row r="5129" spans="5:14" x14ac:dyDescent="0.35">
      <c r="E5129" s="7"/>
      <c r="F5129" s="7"/>
      <c r="G5129" s="7"/>
      <c r="H5129" s="7"/>
      <c r="I5129" s="7"/>
      <c r="N5129" s="5"/>
    </row>
    <row r="5130" spans="5:14" x14ac:dyDescent="0.35">
      <c r="E5130" s="7"/>
      <c r="F5130" s="7"/>
      <c r="G5130" s="7"/>
      <c r="H5130" s="7"/>
      <c r="I5130" s="7"/>
      <c r="N5130" s="5"/>
    </row>
    <row r="5131" spans="5:14" x14ac:dyDescent="0.35">
      <c r="E5131" s="7"/>
      <c r="F5131" s="7"/>
      <c r="G5131" s="7"/>
      <c r="H5131" s="7"/>
      <c r="I5131" s="7"/>
      <c r="N5131" s="5"/>
    </row>
    <row r="5132" spans="5:14" x14ac:dyDescent="0.35">
      <c r="E5132" s="7"/>
      <c r="F5132" s="7"/>
      <c r="G5132" s="7"/>
      <c r="H5132" s="7"/>
      <c r="I5132" s="7"/>
      <c r="N5132" s="5"/>
    </row>
    <row r="5133" spans="5:14" x14ac:dyDescent="0.35">
      <c r="E5133" s="7"/>
      <c r="F5133" s="7"/>
      <c r="G5133" s="7"/>
      <c r="H5133" s="7"/>
      <c r="I5133" s="7"/>
      <c r="N5133" s="5"/>
    </row>
    <row r="5134" spans="5:14" x14ac:dyDescent="0.35">
      <c r="E5134" s="7"/>
      <c r="F5134" s="7"/>
      <c r="G5134" s="7"/>
      <c r="H5134" s="7"/>
      <c r="I5134" s="7"/>
      <c r="N5134" s="5"/>
    </row>
    <row r="5135" spans="5:14" x14ac:dyDescent="0.35">
      <c r="E5135" s="7"/>
      <c r="F5135" s="7"/>
      <c r="G5135" s="7"/>
      <c r="H5135" s="7"/>
      <c r="I5135" s="7"/>
      <c r="N5135" s="5"/>
    </row>
    <row r="5136" spans="5:14" x14ac:dyDescent="0.35">
      <c r="E5136" s="7"/>
      <c r="F5136" s="7"/>
      <c r="G5136" s="7"/>
      <c r="H5136" s="7"/>
      <c r="I5136" s="7"/>
      <c r="N5136" s="5"/>
    </row>
    <row r="5137" spans="5:14" x14ac:dyDescent="0.35">
      <c r="E5137" s="7"/>
      <c r="F5137" s="7"/>
      <c r="G5137" s="7"/>
      <c r="H5137" s="7"/>
      <c r="I5137" s="7"/>
      <c r="N5137" s="5"/>
    </row>
    <row r="5138" spans="5:14" x14ac:dyDescent="0.35">
      <c r="E5138" s="7"/>
      <c r="F5138" s="7"/>
      <c r="G5138" s="7"/>
      <c r="H5138" s="7"/>
      <c r="I5138" s="7"/>
      <c r="N5138" s="5"/>
    </row>
    <row r="5139" spans="5:14" x14ac:dyDescent="0.35">
      <c r="E5139" s="7"/>
      <c r="F5139" s="7"/>
      <c r="G5139" s="7"/>
      <c r="H5139" s="7"/>
      <c r="I5139" s="7"/>
      <c r="N5139" s="5"/>
    </row>
    <row r="5140" spans="5:14" x14ac:dyDescent="0.35">
      <c r="E5140" s="7"/>
      <c r="F5140" s="7"/>
      <c r="G5140" s="7"/>
      <c r="H5140" s="7"/>
      <c r="I5140" s="7"/>
      <c r="N5140" s="5"/>
    </row>
    <row r="5141" spans="5:14" x14ac:dyDescent="0.35">
      <c r="E5141" s="7"/>
      <c r="F5141" s="7"/>
      <c r="G5141" s="7"/>
      <c r="H5141" s="7"/>
      <c r="I5141" s="7"/>
      <c r="N5141" s="5"/>
    </row>
    <row r="5142" spans="5:14" x14ac:dyDescent="0.35">
      <c r="E5142" s="7"/>
      <c r="F5142" s="7"/>
      <c r="G5142" s="7"/>
      <c r="H5142" s="7"/>
      <c r="I5142" s="7"/>
      <c r="N5142" s="5"/>
    </row>
    <row r="5143" spans="5:14" x14ac:dyDescent="0.35">
      <c r="E5143" s="7"/>
      <c r="F5143" s="7"/>
      <c r="G5143" s="7"/>
      <c r="H5143" s="7"/>
      <c r="I5143" s="7"/>
      <c r="N5143" s="5"/>
    </row>
    <row r="5144" spans="5:14" x14ac:dyDescent="0.35">
      <c r="E5144" s="7"/>
      <c r="F5144" s="7"/>
      <c r="G5144" s="7"/>
      <c r="H5144" s="7"/>
      <c r="I5144" s="7"/>
      <c r="N5144" s="5"/>
    </row>
    <row r="5145" spans="5:14" x14ac:dyDescent="0.35">
      <c r="E5145" s="7"/>
      <c r="F5145" s="7"/>
      <c r="G5145" s="7"/>
      <c r="H5145" s="7"/>
      <c r="I5145" s="7"/>
      <c r="N5145" s="5"/>
    </row>
    <row r="5146" spans="5:14" x14ac:dyDescent="0.35">
      <c r="E5146" s="7"/>
      <c r="F5146" s="7"/>
      <c r="G5146" s="7"/>
      <c r="H5146" s="7"/>
      <c r="I5146" s="7"/>
      <c r="N5146" s="5"/>
    </row>
    <row r="5147" spans="5:14" x14ac:dyDescent="0.35">
      <c r="E5147" s="7"/>
      <c r="F5147" s="7"/>
      <c r="G5147" s="7"/>
      <c r="H5147" s="7"/>
      <c r="I5147" s="7"/>
      <c r="N5147" s="5"/>
    </row>
    <row r="5148" spans="5:14" x14ac:dyDescent="0.35">
      <c r="E5148" s="7"/>
      <c r="F5148" s="7"/>
      <c r="G5148" s="7"/>
      <c r="H5148" s="7"/>
      <c r="I5148" s="7"/>
      <c r="N5148" s="5"/>
    </row>
    <row r="5149" spans="5:14" x14ac:dyDescent="0.35">
      <c r="E5149" s="7"/>
      <c r="F5149" s="7"/>
      <c r="G5149" s="7"/>
      <c r="H5149" s="7"/>
      <c r="I5149" s="7"/>
      <c r="N5149" s="5"/>
    </row>
    <row r="5150" spans="5:14" x14ac:dyDescent="0.35">
      <c r="E5150" s="7"/>
      <c r="F5150" s="7"/>
      <c r="G5150" s="7"/>
      <c r="H5150" s="7"/>
      <c r="I5150" s="7"/>
      <c r="N5150" s="5"/>
    </row>
    <row r="5151" spans="5:14" x14ac:dyDescent="0.35">
      <c r="E5151" s="7"/>
      <c r="F5151" s="7"/>
      <c r="G5151" s="7"/>
      <c r="H5151" s="7"/>
      <c r="I5151" s="7"/>
      <c r="N5151" s="5"/>
    </row>
    <row r="5152" spans="5:14" x14ac:dyDescent="0.35">
      <c r="E5152" s="7"/>
      <c r="F5152" s="7"/>
      <c r="G5152" s="7"/>
      <c r="H5152" s="7"/>
      <c r="I5152" s="7"/>
      <c r="N5152" s="5"/>
    </row>
    <row r="5153" spans="5:14" x14ac:dyDescent="0.35">
      <c r="E5153" s="7"/>
      <c r="F5153" s="7"/>
      <c r="G5153" s="7"/>
      <c r="H5153" s="7"/>
      <c r="I5153" s="7"/>
      <c r="N5153" s="5"/>
    </row>
    <row r="5154" spans="5:14" x14ac:dyDescent="0.35">
      <c r="E5154" s="7"/>
      <c r="F5154" s="7"/>
      <c r="G5154" s="7"/>
      <c r="H5154" s="7"/>
      <c r="I5154" s="7"/>
      <c r="N5154" s="5"/>
    </row>
    <row r="5155" spans="5:14" x14ac:dyDescent="0.35">
      <c r="E5155" s="7"/>
      <c r="F5155" s="7"/>
      <c r="G5155" s="7"/>
      <c r="H5155" s="7"/>
      <c r="I5155" s="7"/>
      <c r="N5155" s="5"/>
    </row>
    <row r="5156" spans="5:14" x14ac:dyDescent="0.35">
      <c r="E5156" s="7"/>
      <c r="F5156" s="7"/>
      <c r="G5156" s="7"/>
      <c r="H5156" s="7"/>
      <c r="I5156" s="7"/>
      <c r="N5156" s="5"/>
    </row>
    <row r="5157" spans="5:14" x14ac:dyDescent="0.35">
      <c r="E5157" s="7"/>
      <c r="F5157" s="7"/>
      <c r="G5157" s="7"/>
      <c r="H5157" s="7"/>
      <c r="I5157" s="7"/>
      <c r="N5157" s="5"/>
    </row>
    <row r="5158" spans="5:14" x14ac:dyDescent="0.35">
      <c r="E5158" s="7"/>
      <c r="F5158" s="7"/>
      <c r="G5158" s="7"/>
      <c r="H5158" s="7"/>
      <c r="I5158" s="7"/>
      <c r="N5158" s="5"/>
    </row>
    <row r="5159" spans="5:14" x14ac:dyDescent="0.35">
      <c r="E5159" s="7"/>
      <c r="F5159" s="7"/>
      <c r="G5159" s="7"/>
      <c r="H5159" s="7"/>
      <c r="I5159" s="7"/>
      <c r="N5159" s="5"/>
    </row>
    <row r="5160" spans="5:14" x14ac:dyDescent="0.35">
      <c r="E5160" s="7"/>
      <c r="F5160" s="7"/>
      <c r="G5160" s="7"/>
      <c r="H5160" s="7"/>
      <c r="I5160" s="7"/>
      <c r="N5160" s="5"/>
    </row>
    <row r="5161" spans="5:14" x14ac:dyDescent="0.35">
      <c r="E5161" s="7"/>
      <c r="F5161" s="7"/>
      <c r="G5161" s="7"/>
      <c r="H5161" s="7"/>
      <c r="I5161" s="7"/>
      <c r="N5161" s="5"/>
    </row>
    <row r="5162" spans="5:14" x14ac:dyDescent="0.35">
      <c r="E5162" s="7"/>
      <c r="F5162" s="7"/>
      <c r="G5162" s="7"/>
      <c r="H5162" s="7"/>
      <c r="I5162" s="7"/>
      <c r="N5162" s="5"/>
    </row>
    <row r="5163" spans="5:14" x14ac:dyDescent="0.35">
      <c r="E5163" s="7"/>
      <c r="F5163" s="7"/>
      <c r="G5163" s="7"/>
      <c r="H5163" s="7"/>
      <c r="I5163" s="7"/>
      <c r="N5163" s="5"/>
    </row>
    <row r="5164" spans="5:14" x14ac:dyDescent="0.35">
      <c r="E5164" s="7"/>
      <c r="F5164" s="7"/>
      <c r="G5164" s="7"/>
      <c r="H5164" s="7"/>
      <c r="I5164" s="7"/>
      <c r="N5164" s="5"/>
    </row>
    <row r="5165" spans="5:14" x14ac:dyDescent="0.35">
      <c r="E5165" s="7"/>
      <c r="F5165" s="7"/>
      <c r="G5165" s="7"/>
      <c r="H5165" s="7"/>
      <c r="I5165" s="7"/>
      <c r="N5165" s="5"/>
    </row>
    <row r="5166" spans="5:14" x14ac:dyDescent="0.35">
      <c r="E5166" s="7"/>
      <c r="F5166" s="7"/>
      <c r="G5166" s="7"/>
      <c r="H5166" s="7"/>
      <c r="I5166" s="7"/>
      <c r="N5166" s="5"/>
    </row>
    <row r="5167" spans="5:14" x14ac:dyDescent="0.35">
      <c r="E5167" s="7"/>
      <c r="F5167" s="7"/>
      <c r="G5167" s="7"/>
      <c r="H5167" s="7"/>
      <c r="I5167" s="7"/>
      <c r="N5167" s="5"/>
    </row>
    <row r="5168" spans="5:14" x14ac:dyDescent="0.35">
      <c r="E5168" s="7"/>
      <c r="F5168" s="7"/>
      <c r="G5168" s="7"/>
      <c r="H5168" s="7"/>
      <c r="I5168" s="7"/>
      <c r="N5168" s="5"/>
    </row>
    <row r="5169" spans="5:14" x14ac:dyDescent="0.35">
      <c r="E5169" s="7"/>
      <c r="F5169" s="7"/>
      <c r="G5169" s="7"/>
      <c r="H5169" s="7"/>
      <c r="I5169" s="7"/>
      <c r="N5169" s="5"/>
    </row>
    <row r="5170" spans="5:14" x14ac:dyDescent="0.35">
      <c r="E5170" s="7"/>
      <c r="F5170" s="7"/>
      <c r="G5170" s="7"/>
      <c r="H5170" s="7"/>
      <c r="I5170" s="7"/>
      <c r="N5170" s="5"/>
    </row>
    <row r="5171" spans="5:14" x14ac:dyDescent="0.35">
      <c r="E5171" s="7"/>
      <c r="F5171" s="7"/>
      <c r="G5171" s="7"/>
      <c r="H5171" s="7"/>
      <c r="I5171" s="7"/>
      <c r="N5171" s="5"/>
    </row>
    <row r="5172" spans="5:14" x14ac:dyDescent="0.35">
      <c r="E5172" s="7"/>
      <c r="F5172" s="7"/>
      <c r="G5172" s="7"/>
      <c r="H5172" s="7"/>
      <c r="I5172" s="7"/>
      <c r="N5172" s="5"/>
    </row>
    <row r="5173" spans="5:14" x14ac:dyDescent="0.35">
      <c r="E5173" s="7"/>
      <c r="F5173" s="7"/>
      <c r="G5173" s="7"/>
      <c r="H5173" s="7"/>
      <c r="I5173" s="7"/>
      <c r="N5173" s="5"/>
    </row>
    <row r="5174" spans="5:14" x14ac:dyDescent="0.35">
      <c r="E5174" s="7"/>
      <c r="F5174" s="7"/>
      <c r="G5174" s="7"/>
      <c r="H5174" s="7"/>
      <c r="I5174" s="7"/>
      <c r="N5174" s="5"/>
    </row>
    <row r="5175" spans="5:14" x14ac:dyDescent="0.35">
      <c r="E5175" s="7"/>
      <c r="F5175" s="7"/>
      <c r="G5175" s="7"/>
      <c r="H5175" s="7"/>
      <c r="I5175" s="7"/>
      <c r="N5175" s="5"/>
    </row>
    <row r="5176" spans="5:14" x14ac:dyDescent="0.35">
      <c r="E5176" s="7"/>
      <c r="F5176" s="7"/>
      <c r="G5176" s="7"/>
      <c r="H5176" s="7"/>
      <c r="I5176" s="7"/>
      <c r="N5176" s="5"/>
    </row>
    <row r="5177" spans="5:14" x14ac:dyDescent="0.35">
      <c r="E5177" s="7"/>
      <c r="F5177" s="7"/>
      <c r="G5177" s="7"/>
      <c r="H5177" s="7"/>
      <c r="I5177" s="7"/>
      <c r="N5177" s="5"/>
    </row>
    <row r="5178" spans="5:14" x14ac:dyDescent="0.35">
      <c r="E5178" s="7"/>
      <c r="F5178" s="7"/>
      <c r="G5178" s="7"/>
      <c r="H5178" s="7"/>
      <c r="I5178" s="7"/>
      <c r="N5178" s="5"/>
    </row>
    <row r="5179" spans="5:14" x14ac:dyDescent="0.35">
      <c r="E5179" s="7"/>
      <c r="F5179" s="7"/>
      <c r="G5179" s="7"/>
      <c r="H5179" s="7"/>
      <c r="I5179" s="7"/>
      <c r="N5179" s="5"/>
    </row>
    <row r="5180" spans="5:14" x14ac:dyDescent="0.35">
      <c r="E5180" s="7"/>
      <c r="F5180" s="7"/>
      <c r="G5180" s="7"/>
      <c r="H5180" s="7"/>
      <c r="I5180" s="7"/>
      <c r="N5180" s="5"/>
    </row>
    <row r="5181" spans="5:14" x14ac:dyDescent="0.35">
      <c r="E5181" s="7"/>
      <c r="F5181" s="7"/>
      <c r="G5181" s="7"/>
      <c r="H5181" s="7"/>
      <c r="I5181" s="7"/>
      <c r="N5181" s="5"/>
    </row>
    <row r="5182" spans="5:14" x14ac:dyDescent="0.35">
      <c r="E5182" s="7"/>
      <c r="F5182" s="7"/>
      <c r="G5182" s="7"/>
      <c r="H5182" s="7"/>
      <c r="I5182" s="7"/>
      <c r="N5182" s="5"/>
    </row>
    <row r="5183" spans="5:14" x14ac:dyDescent="0.35">
      <c r="E5183" s="7"/>
      <c r="F5183" s="7"/>
      <c r="G5183" s="7"/>
      <c r="H5183" s="7"/>
      <c r="I5183" s="7"/>
      <c r="N5183" s="5"/>
    </row>
    <row r="5184" spans="5:14" x14ac:dyDescent="0.35">
      <c r="E5184" s="7"/>
      <c r="F5184" s="7"/>
      <c r="G5184" s="7"/>
      <c r="H5184" s="7"/>
      <c r="I5184" s="7"/>
      <c r="N5184" s="5"/>
    </row>
    <row r="5185" spans="5:14" x14ac:dyDescent="0.35">
      <c r="E5185" s="7"/>
      <c r="F5185" s="7"/>
      <c r="G5185" s="7"/>
      <c r="H5185" s="7"/>
      <c r="I5185" s="7"/>
      <c r="N5185" s="5"/>
    </row>
    <row r="5186" spans="5:14" x14ac:dyDescent="0.35">
      <c r="E5186" s="7"/>
      <c r="F5186" s="7"/>
      <c r="G5186" s="7"/>
      <c r="H5186" s="7"/>
      <c r="I5186" s="7"/>
      <c r="N5186" s="5"/>
    </row>
    <row r="5187" spans="5:14" x14ac:dyDescent="0.35">
      <c r="E5187" s="7"/>
      <c r="F5187" s="7"/>
      <c r="G5187" s="7"/>
      <c r="H5187" s="7"/>
      <c r="I5187" s="7"/>
      <c r="N5187" s="5"/>
    </row>
    <row r="5188" spans="5:14" x14ac:dyDescent="0.35">
      <c r="E5188" s="7"/>
      <c r="F5188" s="7"/>
      <c r="G5188" s="7"/>
      <c r="H5188" s="7"/>
      <c r="I5188" s="7"/>
      <c r="N5188" s="5"/>
    </row>
    <row r="5189" spans="5:14" x14ac:dyDescent="0.35">
      <c r="E5189" s="7"/>
      <c r="F5189" s="7"/>
      <c r="G5189" s="7"/>
      <c r="H5189" s="7"/>
      <c r="I5189" s="7"/>
      <c r="N5189" s="5"/>
    </row>
    <row r="5190" spans="5:14" x14ac:dyDescent="0.35">
      <c r="E5190" s="7"/>
      <c r="F5190" s="7"/>
      <c r="G5190" s="7"/>
      <c r="H5190" s="7"/>
      <c r="I5190" s="7"/>
      <c r="N5190" s="5"/>
    </row>
    <row r="5191" spans="5:14" x14ac:dyDescent="0.35">
      <c r="E5191" s="7"/>
      <c r="F5191" s="7"/>
      <c r="G5191" s="7"/>
      <c r="H5191" s="7"/>
      <c r="I5191" s="7"/>
      <c r="N5191" s="5"/>
    </row>
    <row r="5192" spans="5:14" x14ac:dyDescent="0.35">
      <c r="E5192" s="7"/>
      <c r="F5192" s="7"/>
      <c r="G5192" s="7"/>
      <c r="H5192" s="7"/>
      <c r="I5192" s="7"/>
      <c r="N5192" s="5"/>
    </row>
    <row r="5193" spans="5:14" x14ac:dyDescent="0.35">
      <c r="E5193" s="7"/>
      <c r="F5193" s="7"/>
      <c r="G5193" s="7"/>
      <c r="H5193" s="7"/>
      <c r="I5193" s="7"/>
      <c r="N5193" s="5"/>
    </row>
    <row r="5194" spans="5:14" x14ac:dyDescent="0.35">
      <c r="E5194" s="7"/>
      <c r="F5194" s="7"/>
      <c r="G5194" s="7"/>
      <c r="H5194" s="7"/>
      <c r="I5194" s="7"/>
      <c r="N5194" s="5"/>
    </row>
    <row r="5195" spans="5:14" x14ac:dyDescent="0.35">
      <c r="E5195" s="7"/>
      <c r="F5195" s="7"/>
      <c r="G5195" s="7"/>
      <c r="H5195" s="7"/>
      <c r="I5195" s="7"/>
      <c r="N5195" s="5"/>
    </row>
    <row r="5196" spans="5:14" x14ac:dyDescent="0.35">
      <c r="E5196" s="7"/>
      <c r="F5196" s="7"/>
      <c r="G5196" s="7"/>
      <c r="H5196" s="7"/>
      <c r="I5196" s="7"/>
      <c r="N5196" s="5"/>
    </row>
    <row r="5197" spans="5:14" x14ac:dyDescent="0.35">
      <c r="E5197" s="7"/>
      <c r="F5197" s="7"/>
      <c r="G5197" s="7"/>
      <c r="H5197" s="7"/>
      <c r="I5197" s="7"/>
      <c r="N5197" s="5"/>
    </row>
    <row r="5198" spans="5:14" x14ac:dyDescent="0.35">
      <c r="E5198" s="7"/>
      <c r="F5198" s="7"/>
      <c r="G5198" s="7"/>
      <c r="H5198" s="7"/>
      <c r="I5198" s="7"/>
      <c r="N5198" s="5"/>
    </row>
    <row r="5199" spans="5:14" x14ac:dyDescent="0.35">
      <c r="E5199" s="7"/>
      <c r="F5199" s="7"/>
      <c r="G5199" s="7"/>
      <c r="H5199" s="7"/>
      <c r="I5199" s="7"/>
      <c r="N5199" s="5"/>
    </row>
    <row r="5200" spans="5:14" x14ac:dyDescent="0.35">
      <c r="E5200" s="7"/>
      <c r="F5200" s="7"/>
      <c r="G5200" s="7"/>
      <c r="H5200" s="7"/>
      <c r="I5200" s="7"/>
      <c r="N5200" s="5"/>
    </row>
    <row r="5201" spans="5:14" x14ac:dyDescent="0.35">
      <c r="E5201" s="7"/>
      <c r="F5201" s="7"/>
      <c r="G5201" s="7"/>
      <c r="H5201" s="7"/>
      <c r="I5201" s="7"/>
      <c r="N5201" s="5"/>
    </row>
    <row r="5202" spans="5:14" x14ac:dyDescent="0.35">
      <c r="E5202" s="7"/>
      <c r="F5202" s="7"/>
      <c r="G5202" s="7"/>
      <c r="H5202" s="7"/>
      <c r="I5202" s="7"/>
      <c r="N5202" s="5"/>
    </row>
    <row r="5203" spans="5:14" x14ac:dyDescent="0.35">
      <c r="E5203" s="7"/>
      <c r="F5203" s="7"/>
      <c r="G5203" s="7"/>
      <c r="H5203" s="7"/>
      <c r="I5203" s="7"/>
      <c r="N5203" s="5"/>
    </row>
    <row r="5204" spans="5:14" x14ac:dyDescent="0.35">
      <c r="E5204" s="7"/>
      <c r="F5204" s="7"/>
      <c r="G5204" s="7"/>
      <c r="H5204" s="7"/>
      <c r="I5204" s="7"/>
      <c r="N5204" s="5"/>
    </row>
    <row r="5205" spans="5:14" x14ac:dyDescent="0.35">
      <c r="E5205" s="7"/>
      <c r="F5205" s="7"/>
      <c r="G5205" s="7"/>
      <c r="H5205" s="7"/>
      <c r="I5205" s="7"/>
      <c r="N5205" s="5"/>
    </row>
    <row r="5206" spans="5:14" x14ac:dyDescent="0.35">
      <c r="E5206" s="7"/>
      <c r="F5206" s="7"/>
      <c r="G5206" s="7"/>
      <c r="H5206" s="7"/>
      <c r="I5206" s="7"/>
      <c r="N5206" s="5"/>
    </row>
    <row r="5207" spans="5:14" x14ac:dyDescent="0.35">
      <c r="E5207" s="7"/>
      <c r="F5207" s="7"/>
      <c r="G5207" s="7"/>
      <c r="H5207" s="7"/>
      <c r="I5207" s="7"/>
      <c r="N5207" s="5"/>
    </row>
    <row r="5208" spans="5:14" x14ac:dyDescent="0.35">
      <c r="E5208" s="7"/>
      <c r="F5208" s="7"/>
      <c r="G5208" s="7"/>
      <c r="H5208" s="7"/>
      <c r="I5208" s="7"/>
      <c r="N5208" s="5"/>
    </row>
    <row r="5209" spans="5:14" x14ac:dyDescent="0.35">
      <c r="E5209" s="7"/>
      <c r="F5209" s="7"/>
      <c r="G5209" s="7"/>
      <c r="H5209" s="7"/>
      <c r="I5209" s="7"/>
      <c r="N5209" s="5"/>
    </row>
    <row r="5210" spans="5:14" x14ac:dyDescent="0.35">
      <c r="E5210" s="7"/>
      <c r="F5210" s="7"/>
      <c r="G5210" s="7"/>
      <c r="H5210" s="7"/>
      <c r="I5210" s="7"/>
      <c r="N5210" s="5"/>
    </row>
    <row r="5211" spans="5:14" x14ac:dyDescent="0.35">
      <c r="E5211" s="7"/>
      <c r="F5211" s="7"/>
      <c r="G5211" s="7"/>
      <c r="H5211" s="7"/>
      <c r="I5211" s="7"/>
      <c r="N5211" s="5"/>
    </row>
    <row r="5212" spans="5:14" x14ac:dyDescent="0.35">
      <c r="E5212" s="7"/>
      <c r="F5212" s="7"/>
      <c r="G5212" s="7"/>
      <c r="H5212" s="7"/>
      <c r="I5212" s="7"/>
      <c r="N5212" s="5"/>
    </row>
    <row r="5213" spans="5:14" x14ac:dyDescent="0.35">
      <c r="E5213" s="7"/>
      <c r="F5213" s="7"/>
      <c r="G5213" s="7"/>
      <c r="H5213" s="7"/>
      <c r="I5213" s="7"/>
      <c r="N5213" s="5"/>
    </row>
    <row r="5214" spans="5:14" x14ac:dyDescent="0.35">
      <c r="E5214" s="7"/>
      <c r="F5214" s="7"/>
      <c r="G5214" s="7"/>
      <c r="H5214" s="7"/>
      <c r="I5214" s="7"/>
      <c r="N5214" s="5"/>
    </row>
    <row r="5215" spans="5:14" x14ac:dyDescent="0.35">
      <c r="E5215" s="7"/>
      <c r="F5215" s="7"/>
      <c r="G5215" s="7"/>
      <c r="H5215" s="7"/>
      <c r="I5215" s="7"/>
      <c r="N5215" s="5"/>
    </row>
    <row r="5216" spans="5:14" x14ac:dyDescent="0.35">
      <c r="E5216" s="7"/>
      <c r="F5216" s="7"/>
      <c r="G5216" s="7"/>
      <c r="H5216" s="7"/>
      <c r="I5216" s="7"/>
      <c r="N5216" s="5"/>
    </row>
    <row r="5217" spans="5:14" x14ac:dyDescent="0.35">
      <c r="E5217" s="7"/>
      <c r="F5217" s="7"/>
      <c r="G5217" s="7"/>
      <c r="H5217" s="7"/>
      <c r="I5217" s="7"/>
      <c r="N5217" s="5"/>
    </row>
    <row r="5218" spans="5:14" x14ac:dyDescent="0.35">
      <c r="E5218" s="7"/>
      <c r="F5218" s="7"/>
      <c r="G5218" s="7"/>
      <c r="H5218" s="7"/>
      <c r="I5218" s="7"/>
      <c r="N5218" s="5"/>
    </row>
    <row r="5219" spans="5:14" x14ac:dyDescent="0.35">
      <c r="E5219" s="7"/>
      <c r="F5219" s="7"/>
      <c r="G5219" s="7"/>
      <c r="H5219" s="7"/>
      <c r="I5219" s="7"/>
      <c r="N5219" s="5"/>
    </row>
    <row r="5220" spans="5:14" x14ac:dyDescent="0.35">
      <c r="E5220" s="7"/>
      <c r="F5220" s="7"/>
      <c r="G5220" s="7"/>
      <c r="H5220" s="7"/>
      <c r="I5220" s="7"/>
      <c r="N5220" s="5"/>
    </row>
    <row r="5221" spans="5:14" x14ac:dyDescent="0.35">
      <c r="E5221" s="7"/>
      <c r="F5221" s="7"/>
      <c r="G5221" s="7"/>
      <c r="H5221" s="7"/>
      <c r="I5221" s="7"/>
      <c r="N5221" s="5"/>
    </row>
    <row r="5222" spans="5:14" x14ac:dyDescent="0.35">
      <c r="E5222" s="7"/>
      <c r="F5222" s="7"/>
      <c r="G5222" s="7"/>
      <c r="H5222" s="7"/>
      <c r="I5222" s="7"/>
      <c r="N5222" s="5"/>
    </row>
    <row r="5223" spans="5:14" x14ac:dyDescent="0.35">
      <c r="E5223" s="7"/>
      <c r="F5223" s="7"/>
      <c r="G5223" s="7"/>
      <c r="H5223" s="7"/>
      <c r="I5223" s="7"/>
      <c r="N5223" s="5"/>
    </row>
    <row r="5224" spans="5:14" x14ac:dyDescent="0.35">
      <c r="E5224" s="7"/>
      <c r="F5224" s="7"/>
      <c r="G5224" s="7"/>
      <c r="H5224" s="7"/>
      <c r="I5224" s="7"/>
      <c r="N5224" s="5"/>
    </row>
    <row r="5225" spans="5:14" x14ac:dyDescent="0.35">
      <c r="E5225" s="7"/>
      <c r="F5225" s="7"/>
      <c r="G5225" s="7"/>
      <c r="H5225" s="7"/>
      <c r="I5225" s="7"/>
      <c r="N5225" s="5"/>
    </row>
    <row r="5226" spans="5:14" x14ac:dyDescent="0.35">
      <c r="E5226" s="7"/>
      <c r="F5226" s="7"/>
      <c r="G5226" s="7"/>
      <c r="H5226" s="7"/>
      <c r="I5226" s="7"/>
      <c r="N5226" s="5"/>
    </row>
    <row r="5227" spans="5:14" x14ac:dyDescent="0.35">
      <c r="E5227" s="7"/>
      <c r="F5227" s="7"/>
      <c r="G5227" s="7"/>
      <c r="H5227" s="7"/>
      <c r="I5227" s="7"/>
      <c r="N5227" s="5"/>
    </row>
    <row r="5228" spans="5:14" x14ac:dyDescent="0.35">
      <c r="E5228" s="7"/>
      <c r="F5228" s="7"/>
      <c r="G5228" s="7"/>
      <c r="H5228" s="7"/>
      <c r="I5228" s="7"/>
      <c r="N5228" s="5"/>
    </row>
    <row r="5229" spans="5:14" x14ac:dyDescent="0.35">
      <c r="E5229" s="7"/>
      <c r="F5229" s="7"/>
      <c r="G5229" s="7"/>
      <c r="H5229" s="7"/>
      <c r="I5229" s="7"/>
      <c r="N5229" s="5"/>
    </row>
    <row r="5230" spans="5:14" x14ac:dyDescent="0.35">
      <c r="E5230" s="7"/>
      <c r="F5230" s="7"/>
      <c r="G5230" s="7"/>
      <c r="H5230" s="7"/>
      <c r="I5230" s="7"/>
      <c r="N5230" s="5"/>
    </row>
    <row r="5231" spans="5:14" x14ac:dyDescent="0.35">
      <c r="E5231" s="7"/>
      <c r="F5231" s="7"/>
      <c r="G5231" s="7"/>
      <c r="H5231" s="7"/>
      <c r="I5231" s="7"/>
      <c r="N5231" s="5"/>
    </row>
    <row r="5232" spans="5:14" x14ac:dyDescent="0.35">
      <c r="E5232" s="7"/>
      <c r="F5232" s="7"/>
      <c r="G5232" s="7"/>
      <c r="H5232" s="7"/>
      <c r="I5232" s="7"/>
      <c r="N5232" s="5"/>
    </row>
    <row r="5233" spans="5:14" x14ac:dyDescent="0.35">
      <c r="E5233" s="7"/>
      <c r="F5233" s="7"/>
      <c r="G5233" s="7"/>
      <c r="H5233" s="7"/>
      <c r="I5233" s="7"/>
      <c r="N5233" s="5"/>
    </row>
    <row r="5234" spans="5:14" x14ac:dyDescent="0.35">
      <c r="E5234" s="7"/>
      <c r="F5234" s="7"/>
      <c r="G5234" s="7"/>
      <c r="H5234" s="7"/>
      <c r="I5234" s="7"/>
      <c r="N5234" s="5"/>
    </row>
    <row r="5235" spans="5:14" x14ac:dyDescent="0.35">
      <c r="E5235" s="7"/>
      <c r="F5235" s="7"/>
      <c r="G5235" s="7"/>
      <c r="H5235" s="7"/>
      <c r="I5235" s="7"/>
      <c r="N5235" s="5"/>
    </row>
    <row r="5236" spans="5:14" x14ac:dyDescent="0.35">
      <c r="E5236" s="7"/>
      <c r="F5236" s="7"/>
      <c r="G5236" s="7"/>
      <c r="H5236" s="7"/>
      <c r="I5236" s="7"/>
      <c r="N5236" s="5"/>
    </row>
    <row r="5237" spans="5:14" x14ac:dyDescent="0.35">
      <c r="E5237" s="7"/>
      <c r="F5237" s="7"/>
      <c r="G5237" s="7"/>
      <c r="H5237" s="7"/>
      <c r="I5237" s="7"/>
      <c r="N5237" s="5"/>
    </row>
    <row r="5238" spans="5:14" x14ac:dyDescent="0.35">
      <c r="E5238" s="7"/>
      <c r="F5238" s="7"/>
      <c r="G5238" s="7"/>
      <c r="H5238" s="7"/>
      <c r="I5238" s="7"/>
      <c r="N5238" s="5"/>
    </row>
    <row r="5239" spans="5:14" x14ac:dyDescent="0.35">
      <c r="E5239" s="7"/>
      <c r="F5239" s="7"/>
      <c r="G5239" s="7"/>
      <c r="H5239" s="7"/>
      <c r="I5239" s="7"/>
      <c r="N5239" s="5"/>
    </row>
    <row r="5240" spans="5:14" x14ac:dyDescent="0.35">
      <c r="E5240" s="7"/>
      <c r="F5240" s="7"/>
      <c r="G5240" s="7"/>
      <c r="H5240" s="7"/>
      <c r="I5240" s="7"/>
      <c r="N5240" s="5"/>
    </row>
    <row r="5241" spans="5:14" x14ac:dyDescent="0.35">
      <c r="E5241" s="7"/>
      <c r="F5241" s="7"/>
      <c r="G5241" s="7"/>
      <c r="H5241" s="7"/>
      <c r="I5241" s="7"/>
      <c r="N5241" s="5"/>
    </row>
    <row r="5242" spans="5:14" x14ac:dyDescent="0.35">
      <c r="E5242" s="7"/>
      <c r="F5242" s="7"/>
      <c r="G5242" s="7"/>
      <c r="H5242" s="7"/>
      <c r="I5242" s="7"/>
      <c r="N5242" s="5"/>
    </row>
    <row r="5243" spans="5:14" x14ac:dyDescent="0.35">
      <c r="E5243" s="7"/>
      <c r="F5243" s="7"/>
      <c r="G5243" s="7"/>
      <c r="H5243" s="7"/>
      <c r="I5243" s="7"/>
      <c r="N5243" s="5"/>
    </row>
    <row r="5244" spans="5:14" x14ac:dyDescent="0.35">
      <c r="E5244" s="7"/>
      <c r="F5244" s="7"/>
      <c r="G5244" s="7"/>
      <c r="H5244" s="7"/>
      <c r="I5244" s="7"/>
      <c r="N5244" s="5"/>
    </row>
    <row r="5245" spans="5:14" x14ac:dyDescent="0.35">
      <c r="E5245" s="7"/>
      <c r="F5245" s="7"/>
      <c r="G5245" s="7"/>
      <c r="H5245" s="7"/>
      <c r="I5245" s="7"/>
      <c r="N5245" s="5"/>
    </row>
    <row r="5246" spans="5:14" x14ac:dyDescent="0.35">
      <c r="E5246" s="7"/>
      <c r="F5246" s="7"/>
      <c r="G5246" s="7"/>
      <c r="H5246" s="7"/>
      <c r="I5246" s="7"/>
      <c r="N5246" s="5"/>
    </row>
    <row r="5247" spans="5:14" x14ac:dyDescent="0.35">
      <c r="E5247" s="7"/>
      <c r="F5247" s="7"/>
      <c r="G5247" s="7"/>
      <c r="H5247" s="7"/>
      <c r="I5247" s="7"/>
      <c r="N5247" s="5"/>
    </row>
    <row r="5248" spans="5:14" x14ac:dyDescent="0.35">
      <c r="E5248" s="7"/>
      <c r="F5248" s="7"/>
      <c r="G5248" s="7"/>
      <c r="H5248" s="7"/>
      <c r="I5248" s="7"/>
      <c r="N5248" s="5"/>
    </row>
    <row r="5249" spans="5:14" x14ac:dyDescent="0.35">
      <c r="E5249" s="7"/>
      <c r="F5249" s="7"/>
      <c r="G5249" s="7"/>
      <c r="H5249" s="7"/>
      <c r="I5249" s="7"/>
      <c r="N5249" s="5"/>
    </row>
    <row r="5250" spans="5:14" x14ac:dyDescent="0.35">
      <c r="E5250" s="7"/>
      <c r="F5250" s="7"/>
      <c r="G5250" s="7"/>
      <c r="H5250" s="7"/>
      <c r="I5250" s="7"/>
      <c r="N5250" s="5"/>
    </row>
    <row r="5251" spans="5:14" x14ac:dyDescent="0.35">
      <c r="E5251" s="7"/>
      <c r="F5251" s="7"/>
      <c r="G5251" s="7"/>
      <c r="H5251" s="7"/>
      <c r="I5251" s="7"/>
      <c r="N5251" s="5"/>
    </row>
    <row r="5252" spans="5:14" x14ac:dyDescent="0.35">
      <c r="E5252" s="7"/>
      <c r="F5252" s="7"/>
      <c r="G5252" s="7"/>
      <c r="H5252" s="7"/>
      <c r="I5252" s="7"/>
      <c r="N5252" s="5"/>
    </row>
    <row r="5253" spans="5:14" x14ac:dyDescent="0.35">
      <c r="E5253" s="7"/>
      <c r="F5253" s="7"/>
      <c r="G5253" s="7"/>
      <c r="H5253" s="7"/>
      <c r="I5253" s="7"/>
      <c r="N5253" s="5"/>
    </row>
    <row r="5254" spans="5:14" x14ac:dyDescent="0.35">
      <c r="E5254" s="7"/>
      <c r="F5254" s="7"/>
      <c r="G5254" s="7"/>
      <c r="H5254" s="7"/>
      <c r="I5254" s="7"/>
      <c r="N5254" s="5"/>
    </row>
    <row r="5255" spans="5:14" x14ac:dyDescent="0.35">
      <c r="E5255" s="7"/>
      <c r="F5255" s="7"/>
      <c r="G5255" s="7"/>
      <c r="H5255" s="7"/>
      <c r="I5255" s="7"/>
      <c r="N5255" s="5"/>
    </row>
    <row r="5256" spans="5:14" x14ac:dyDescent="0.35">
      <c r="E5256" s="7"/>
      <c r="F5256" s="7"/>
      <c r="G5256" s="7"/>
      <c r="H5256" s="7"/>
      <c r="I5256" s="7"/>
      <c r="N5256" s="5"/>
    </row>
    <row r="5257" spans="5:14" x14ac:dyDescent="0.35">
      <c r="E5257" s="7"/>
      <c r="F5257" s="7"/>
      <c r="G5257" s="7"/>
      <c r="H5257" s="7"/>
      <c r="I5257" s="7"/>
      <c r="N5257" s="5"/>
    </row>
    <row r="5258" spans="5:14" x14ac:dyDescent="0.35">
      <c r="E5258" s="7"/>
      <c r="F5258" s="7"/>
      <c r="G5258" s="7"/>
      <c r="H5258" s="7"/>
      <c r="I5258" s="7"/>
      <c r="N5258" s="5"/>
    </row>
    <row r="5259" spans="5:14" x14ac:dyDescent="0.35">
      <c r="E5259" s="7"/>
      <c r="F5259" s="7"/>
      <c r="G5259" s="7"/>
      <c r="H5259" s="7"/>
      <c r="I5259" s="7"/>
      <c r="N5259" s="5"/>
    </row>
    <row r="5260" spans="5:14" x14ac:dyDescent="0.35">
      <c r="E5260" s="7"/>
      <c r="F5260" s="7"/>
      <c r="G5260" s="7"/>
      <c r="H5260" s="7"/>
      <c r="I5260" s="7"/>
      <c r="N5260" s="5"/>
    </row>
    <row r="5261" spans="5:14" x14ac:dyDescent="0.35">
      <c r="E5261" s="7"/>
      <c r="F5261" s="7"/>
      <c r="G5261" s="7"/>
      <c r="H5261" s="7"/>
      <c r="I5261" s="7"/>
      <c r="N5261" s="5"/>
    </row>
    <row r="5262" spans="5:14" x14ac:dyDescent="0.35">
      <c r="E5262" s="7"/>
      <c r="F5262" s="7"/>
      <c r="G5262" s="7"/>
      <c r="H5262" s="7"/>
      <c r="I5262" s="7"/>
      <c r="N5262" s="5"/>
    </row>
    <row r="5263" spans="5:14" x14ac:dyDescent="0.35">
      <c r="E5263" s="7"/>
      <c r="F5263" s="7"/>
      <c r="G5263" s="7"/>
      <c r="H5263" s="7"/>
      <c r="I5263" s="7"/>
      <c r="N5263" s="5"/>
    </row>
    <row r="5264" spans="5:14" x14ac:dyDescent="0.35">
      <c r="E5264" s="7"/>
      <c r="F5264" s="7"/>
      <c r="G5264" s="7"/>
      <c r="H5264" s="7"/>
      <c r="I5264" s="7"/>
      <c r="N5264" s="5"/>
    </row>
    <row r="5265" spans="5:14" x14ac:dyDescent="0.35">
      <c r="E5265" s="7"/>
      <c r="F5265" s="7"/>
      <c r="G5265" s="7"/>
      <c r="H5265" s="7"/>
      <c r="I5265" s="7"/>
      <c r="N5265" s="5"/>
    </row>
    <row r="5266" spans="5:14" x14ac:dyDescent="0.35">
      <c r="E5266" s="7"/>
      <c r="F5266" s="7"/>
      <c r="G5266" s="7"/>
      <c r="H5266" s="7"/>
      <c r="I5266" s="7"/>
      <c r="N5266" s="5"/>
    </row>
    <row r="5267" spans="5:14" x14ac:dyDescent="0.35">
      <c r="E5267" s="7"/>
      <c r="F5267" s="7"/>
      <c r="G5267" s="7"/>
      <c r="H5267" s="7"/>
      <c r="I5267" s="7"/>
      <c r="N5267" s="5"/>
    </row>
    <row r="5268" spans="5:14" x14ac:dyDescent="0.35">
      <c r="E5268" s="7"/>
      <c r="F5268" s="7"/>
      <c r="G5268" s="7"/>
      <c r="H5268" s="7"/>
      <c r="I5268" s="7"/>
      <c r="N5268" s="5"/>
    </row>
    <row r="5269" spans="5:14" x14ac:dyDescent="0.35">
      <c r="E5269" s="7"/>
      <c r="F5269" s="7"/>
      <c r="G5269" s="7"/>
      <c r="H5269" s="7"/>
      <c r="I5269" s="7"/>
      <c r="N5269" s="5"/>
    </row>
    <row r="5270" spans="5:14" x14ac:dyDescent="0.35">
      <c r="E5270" s="7"/>
      <c r="F5270" s="7"/>
      <c r="G5270" s="7"/>
      <c r="H5270" s="7"/>
      <c r="I5270" s="7"/>
      <c r="N5270" s="5"/>
    </row>
    <row r="5271" spans="5:14" x14ac:dyDescent="0.35">
      <c r="E5271" s="7"/>
      <c r="F5271" s="7"/>
      <c r="G5271" s="7"/>
      <c r="H5271" s="7"/>
      <c r="I5271" s="7"/>
      <c r="N5271" s="5"/>
    </row>
    <row r="5272" spans="5:14" x14ac:dyDescent="0.35">
      <c r="E5272" s="7"/>
      <c r="F5272" s="7"/>
      <c r="G5272" s="7"/>
      <c r="H5272" s="7"/>
      <c r="I5272" s="7"/>
      <c r="N5272" s="5"/>
    </row>
    <row r="5273" spans="5:14" x14ac:dyDescent="0.35">
      <c r="E5273" s="7"/>
      <c r="F5273" s="7"/>
      <c r="G5273" s="7"/>
      <c r="H5273" s="7"/>
      <c r="I5273" s="7"/>
      <c r="N5273" s="5"/>
    </row>
    <row r="5274" spans="5:14" x14ac:dyDescent="0.35">
      <c r="E5274" s="7"/>
      <c r="F5274" s="7"/>
      <c r="G5274" s="7"/>
      <c r="H5274" s="7"/>
      <c r="I5274" s="7"/>
      <c r="N5274" s="5"/>
    </row>
    <row r="5275" spans="5:14" x14ac:dyDescent="0.35">
      <c r="E5275" s="7"/>
      <c r="F5275" s="7"/>
      <c r="G5275" s="7"/>
      <c r="H5275" s="7"/>
      <c r="I5275" s="7"/>
      <c r="N5275" s="5"/>
    </row>
    <row r="5276" spans="5:14" x14ac:dyDescent="0.35">
      <c r="E5276" s="7"/>
      <c r="F5276" s="7"/>
      <c r="G5276" s="7"/>
      <c r="H5276" s="7"/>
      <c r="I5276" s="7"/>
      <c r="N5276" s="5"/>
    </row>
    <row r="5277" spans="5:14" x14ac:dyDescent="0.35">
      <c r="E5277" s="7"/>
      <c r="F5277" s="7"/>
      <c r="G5277" s="7"/>
      <c r="H5277" s="7"/>
      <c r="I5277" s="7"/>
      <c r="N5277" s="5"/>
    </row>
    <row r="5278" spans="5:14" x14ac:dyDescent="0.35">
      <c r="E5278" s="7"/>
      <c r="F5278" s="7"/>
      <c r="G5278" s="7"/>
      <c r="H5278" s="7"/>
      <c r="I5278" s="7"/>
      <c r="N5278" s="5"/>
    </row>
    <row r="5279" spans="5:14" x14ac:dyDescent="0.35">
      <c r="E5279" s="7"/>
      <c r="F5279" s="7"/>
      <c r="G5279" s="7"/>
      <c r="H5279" s="7"/>
      <c r="I5279" s="7"/>
      <c r="N5279" s="5"/>
    </row>
    <row r="5280" spans="5:14" x14ac:dyDescent="0.35">
      <c r="E5280" s="7"/>
      <c r="F5280" s="7"/>
      <c r="G5280" s="7"/>
      <c r="H5280" s="7"/>
      <c r="I5280" s="7"/>
      <c r="N5280" s="5"/>
    </row>
    <row r="5281" spans="5:14" x14ac:dyDescent="0.35">
      <c r="E5281" s="7"/>
      <c r="F5281" s="7"/>
      <c r="G5281" s="7"/>
      <c r="H5281" s="7"/>
      <c r="I5281" s="7"/>
      <c r="N5281" s="5"/>
    </row>
    <row r="5282" spans="5:14" x14ac:dyDescent="0.35">
      <c r="E5282" s="7"/>
      <c r="F5282" s="7"/>
      <c r="G5282" s="7"/>
      <c r="H5282" s="7"/>
      <c r="I5282" s="7"/>
      <c r="N5282" s="5"/>
    </row>
    <row r="5283" spans="5:14" x14ac:dyDescent="0.35">
      <c r="E5283" s="7"/>
      <c r="F5283" s="7"/>
      <c r="G5283" s="7"/>
      <c r="H5283" s="7"/>
      <c r="I5283" s="7"/>
      <c r="N5283" s="5"/>
    </row>
    <row r="5284" spans="5:14" x14ac:dyDescent="0.35">
      <c r="E5284" s="7"/>
      <c r="F5284" s="7"/>
      <c r="G5284" s="7"/>
      <c r="H5284" s="7"/>
      <c r="I5284" s="7"/>
      <c r="N5284" s="5"/>
    </row>
    <row r="5285" spans="5:14" x14ac:dyDescent="0.35">
      <c r="E5285" s="7"/>
      <c r="F5285" s="7"/>
      <c r="G5285" s="7"/>
      <c r="H5285" s="7"/>
      <c r="I5285" s="7"/>
      <c r="N5285" s="5"/>
    </row>
    <row r="5286" spans="5:14" x14ac:dyDescent="0.35">
      <c r="E5286" s="7"/>
      <c r="F5286" s="7"/>
      <c r="G5286" s="7"/>
      <c r="H5286" s="7"/>
      <c r="I5286" s="7"/>
      <c r="N5286" s="5"/>
    </row>
    <row r="5287" spans="5:14" x14ac:dyDescent="0.35">
      <c r="E5287" s="7"/>
      <c r="F5287" s="7"/>
      <c r="G5287" s="7"/>
      <c r="H5287" s="7"/>
      <c r="I5287" s="7"/>
      <c r="N5287" s="5"/>
    </row>
    <row r="5288" spans="5:14" x14ac:dyDescent="0.35">
      <c r="E5288" s="7"/>
      <c r="F5288" s="7"/>
      <c r="G5288" s="7"/>
      <c r="H5288" s="7"/>
      <c r="I5288" s="7"/>
      <c r="N5288" s="5"/>
    </row>
    <row r="5289" spans="5:14" x14ac:dyDescent="0.35">
      <c r="E5289" s="7"/>
      <c r="F5289" s="7"/>
      <c r="G5289" s="7"/>
      <c r="H5289" s="7"/>
      <c r="I5289" s="7"/>
      <c r="N5289" s="5"/>
    </row>
    <row r="5290" spans="5:14" x14ac:dyDescent="0.35">
      <c r="E5290" s="7"/>
      <c r="F5290" s="7"/>
      <c r="G5290" s="7"/>
      <c r="H5290" s="7"/>
      <c r="I5290" s="7"/>
      <c r="N5290" s="5"/>
    </row>
    <row r="5291" spans="5:14" x14ac:dyDescent="0.35">
      <c r="E5291" s="7"/>
      <c r="F5291" s="7"/>
      <c r="G5291" s="7"/>
      <c r="H5291" s="7"/>
      <c r="I5291" s="7"/>
      <c r="N5291" s="5"/>
    </row>
    <row r="5292" spans="5:14" x14ac:dyDescent="0.35">
      <c r="E5292" s="7"/>
      <c r="F5292" s="7"/>
      <c r="G5292" s="7"/>
      <c r="H5292" s="7"/>
      <c r="I5292" s="7"/>
      <c r="N5292" s="5"/>
    </row>
    <row r="5293" spans="5:14" x14ac:dyDescent="0.35">
      <c r="E5293" s="7"/>
      <c r="F5293" s="7"/>
      <c r="G5293" s="7"/>
      <c r="H5293" s="7"/>
      <c r="I5293" s="7"/>
      <c r="N5293" s="5"/>
    </row>
    <row r="5294" spans="5:14" x14ac:dyDescent="0.35">
      <c r="E5294" s="7"/>
      <c r="F5294" s="7"/>
      <c r="G5294" s="7"/>
      <c r="H5294" s="7"/>
      <c r="I5294" s="7"/>
      <c r="N5294" s="5"/>
    </row>
    <row r="5295" spans="5:14" x14ac:dyDescent="0.35">
      <c r="E5295" s="7"/>
      <c r="F5295" s="7"/>
      <c r="G5295" s="7"/>
      <c r="H5295" s="7"/>
      <c r="I5295" s="7"/>
      <c r="N5295" s="5"/>
    </row>
    <row r="5296" spans="5:14" x14ac:dyDescent="0.35">
      <c r="E5296" s="7"/>
      <c r="F5296" s="7"/>
      <c r="G5296" s="7"/>
      <c r="H5296" s="7"/>
      <c r="I5296" s="7"/>
      <c r="N5296" s="5"/>
    </row>
    <row r="5297" spans="5:14" x14ac:dyDescent="0.35">
      <c r="E5297" s="7"/>
      <c r="F5297" s="7"/>
      <c r="G5297" s="7"/>
      <c r="H5297" s="7"/>
      <c r="I5297" s="7"/>
      <c r="N5297" s="5"/>
    </row>
    <row r="5298" spans="5:14" x14ac:dyDescent="0.35">
      <c r="E5298" s="7"/>
      <c r="F5298" s="7"/>
      <c r="G5298" s="7"/>
      <c r="H5298" s="7"/>
      <c r="I5298" s="7"/>
      <c r="N5298" s="5"/>
    </row>
    <row r="5299" spans="5:14" x14ac:dyDescent="0.35">
      <c r="E5299" s="7"/>
      <c r="F5299" s="7"/>
      <c r="G5299" s="7"/>
      <c r="H5299" s="7"/>
      <c r="I5299" s="7"/>
      <c r="N5299" s="5"/>
    </row>
    <row r="5300" spans="5:14" x14ac:dyDescent="0.35">
      <c r="E5300" s="7"/>
      <c r="F5300" s="7"/>
      <c r="G5300" s="7"/>
      <c r="H5300" s="7"/>
      <c r="I5300" s="7"/>
      <c r="N5300" s="5"/>
    </row>
    <row r="5301" spans="5:14" x14ac:dyDescent="0.35">
      <c r="E5301" s="7"/>
      <c r="F5301" s="7"/>
      <c r="G5301" s="7"/>
      <c r="H5301" s="7"/>
      <c r="I5301" s="7"/>
      <c r="N5301" s="5"/>
    </row>
    <row r="5302" spans="5:14" x14ac:dyDescent="0.35">
      <c r="E5302" s="7"/>
      <c r="F5302" s="7"/>
      <c r="G5302" s="7"/>
      <c r="H5302" s="7"/>
      <c r="I5302" s="7"/>
      <c r="N5302" s="5"/>
    </row>
    <row r="5303" spans="5:14" x14ac:dyDescent="0.35">
      <c r="E5303" s="7"/>
      <c r="F5303" s="7"/>
      <c r="G5303" s="7"/>
      <c r="H5303" s="7"/>
      <c r="I5303" s="7"/>
      <c r="N5303" s="5"/>
    </row>
    <row r="5304" spans="5:14" x14ac:dyDescent="0.35">
      <c r="E5304" s="7"/>
      <c r="F5304" s="7"/>
      <c r="G5304" s="7"/>
      <c r="H5304" s="7"/>
      <c r="I5304" s="7"/>
      <c r="N5304" s="5"/>
    </row>
    <row r="5305" spans="5:14" x14ac:dyDescent="0.35">
      <c r="E5305" s="7"/>
      <c r="F5305" s="7"/>
      <c r="G5305" s="7"/>
      <c r="H5305" s="7"/>
      <c r="I5305" s="7"/>
      <c r="N5305" s="5"/>
    </row>
    <row r="5306" spans="5:14" x14ac:dyDescent="0.35">
      <c r="E5306" s="7"/>
      <c r="F5306" s="7"/>
      <c r="G5306" s="7"/>
      <c r="H5306" s="7"/>
      <c r="I5306" s="7"/>
      <c r="N5306" s="5"/>
    </row>
    <row r="5307" spans="5:14" x14ac:dyDescent="0.35">
      <c r="E5307" s="7"/>
      <c r="F5307" s="7"/>
      <c r="G5307" s="7"/>
      <c r="H5307" s="7"/>
      <c r="I5307" s="7"/>
      <c r="N5307" s="5"/>
    </row>
    <row r="5308" spans="5:14" x14ac:dyDescent="0.35">
      <c r="E5308" s="7"/>
      <c r="F5308" s="7"/>
      <c r="G5308" s="7"/>
      <c r="H5308" s="7"/>
      <c r="I5308" s="7"/>
      <c r="N5308" s="5"/>
    </row>
    <row r="5309" spans="5:14" x14ac:dyDescent="0.35">
      <c r="E5309" s="7"/>
      <c r="F5309" s="7"/>
      <c r="G5309" s="7"/>
      <c r="H5309" s="7"/>
      <c r="I5309" s="7"/>
      <c r="N5309" s="5"/>
    </row>
    <row r="5310" spans="5:14" x14ac:dyDescent="0.35">
      <c r="E5310" s="7"/>
      <c r="F5310" s="7"/>
      <c r="G5310" s="7"/>
      <c r="H5310" s="7"/>
      <c r="I5310" s="7"/>
      <c r="N5310" s="5"/>
    </row>
    <row r="5311" spans="5:14" x14ac:dyDescent="0.35">
      <c r="E5311" s="7"/>
      <c r="F5311" s="7"/>
      <c r="G5311" s="7"/>
      <c r="H5311" s="7"/>
      <c r="I5311" s="7"/>
      <c r="N5311" s="5"/>
    </row>
    <row r="5312" spans="5:14" x14ac:dyDescent="0.35">
      <c r="E5312" s="7"/>
      <c r="F5312" s="7"/>
      <c r="G5312" s="7"/>
      <c r="H5312" s="7"/>
      <c r="I5312" s="7"/>
      <c r="N5312" s="5"/>
    </row>
    <row r="5313" spans="5:14" x14ac:dyDescent="0.35">
      <c r="E5313" s="7"/>
      <c r="F5313" s="7"/>
      <c r="G5313" s="7"/>
      <c r="H5313" s="7"/>
      <c r="I5313" s="7"/>
      <c r="N5313" s="5"/>
    </row>
    <row r="5314" spans="5:14" x14ac:dyDescent="0.35">
      <c r="E5314" s="7"/>
      <c r="F5314" s="7"/>
      <c r="G5314" s="7"/>
      <c r="H5314" s="7"/>
      <c r="I5314" s="7"/>
      <c r="N5314" s="5"/>
    </row>
    <row r="5315" spans="5:14" x14ac:dyDescent="0.35">
      <c r="E5315" s="7"/>
      <c r="F5315" s="7"/>
      <c r="G5315" s="7"/>
      <c r="H5315" s="7"/>
      <c r="I5315" s="7"/>
      <c r="N5315" s="5"/>
    </row>
    <row r="5316" spans="5:14" x14ac:dyDescent="0.35">
      <c r="E5316" s="7"/>
      <c r="F5316" s="7"/>
      <c r="G5316" s="7"/>
      <c r="H5316" s="7"/>
      <c r="I5316" s="7"/>
      <c r="N5316" s="5"/>
    </row>
    <row r="5317" spans="5:14" x14ac:dyDescent="0.35">
      <c r="E5317" s="7"/>
      <c r="F5317" s="7"/>
      <c r="G5317" s="7"/>
      <c r="H5317" s="7"/>
      <c r="I5317" s="7"/>
      <c r="N5317" s="5"/>
    </row>
    <row r="5318" spans="5:14" x14ac:dyDescent="0.35">
      <c r="E5318" s="7"/>
      <c r="F5318" s="7"/>
      <c r="G5318" s="7"/>
      <c r="H5318" s="7"/>
      <c r="I5318" s="7"/>
      <c r="N5318" s="5"/>
    </row>
    <row r="5319" spans="5:14" x14ac:dyDescent="0.35">
      <c r="E5319" s="7"/>
      <c r="F5319" s="7"/>
      <c r="G5319" s="7"/>
      <c r="H5319" s="7"/>
      <c r="I5319" s="7"/>
      <c r="N5319" s="5"/>
    </row>
    <row r="5320" spans="5:14" x14ac:dyDescent="0.35">
      <c r="E5320" s="7"/>
      <c r="F5320" s="7"/>
      <c r="G5320" s="7"/>
      <c r="H5320" s="7"/>
      <c r="I5320" s="7"/>
      <c r="N5320" s="5"/>
    </row>
    <row r="5321" spans="5:14" x14ac:dyDescent="0.35">
      <c r="E5321" s="7"/>
      <c r="F5321" s="7"/>
      <c r="G5321" s="7"/>
      <c r="H5321" s="7"/>
      <c r="I5321" s="7"/>
      <c r="N5321" s="5"/>
    </row>
    <row r="5322" spans="5:14" x14ac:dyDescent="0.35">
      <c r="E5322" s="7"/>
      <c r="F5322" s="7"/>
      <c r="G5322" s="7"/>
      <c r="H5322" s="7"/>
      <c r="I5322" s="7"/>
      <c r="N5322" s="5"/>
    </row>
    <row r="5323" spans="5:14" x14ac:dyDescent="0.35">
      <c r="E5323" s="7"/>
      <c r="F5323" s="7"/>
      <c r="G5323" s="7"/>
      <c r="H5323" s="7"/>
      <c r="I5323" s="7"/>
      <c r="N5323" s="5"/>
    </row>
    <row r="5324" spans="5:14" x14ac:dyDescent="0.35">
      <c r="E5324" s="7"/>
      <c r="F5324" s="7"/>
      <c r="G5324" s="7"/>
      <c r="H5324" s="7"/>
      <c r="I5324" s="7"/>
      <c r="N5324" s="5"/>
    </row>
    <row r="5325" spans="5:14" x14ac:dyDescent="0.35">
      <c r="E5325" s="7"/>
      <c r="F5325" s="7"/>
      <c r="G5325" s="7"/>
      <c r="H5325" s="7"/>
      <c r="I5325" s="7"/>
      <c r="N5325" s="5"/>
    </row>
    <row r="5326" spans="5:14" x14ac:dyDescent="0.35">
      <c r="E5326" s="7"/>
      <c r="F5326" s="7"/>
      <c r="G5326" s="7"/>
      <c r="H5326" s="7"/>
      <c r="I5326" s="7"/>
      <c r="N5326" s="5"/>
    </row>
    <row r="5327" spans="5:14" x14ac:dyDescent="0.35">
      <c r="E5327" s="7"/>
      <c r="F5327" s="7"/>
      <c r="G5327" s="7"/>
      <c r="H5327" s="7"/>
      <c r="I5327" s="7"/>
      <c r="N5327" s="5"/>
    </row>
    <row r="5328" spans="5:14" x14ac:dyDescent="0.35">
      <c r="E5328" s="7"/>
      <c r="F5328" s="7"/>
      <c r="G5328" s="7"/>
      <c r="H5328" s="7"/>
      <c r="I5328" s="7"/>
      <c r="N5328" s="5"/>
    </row>
    <row r="5329" spans="5:14" x14ac:dyDescent="0.35">
      <c r="E5329" s="7"/>
      <c r="F5329" s="7"/>
      <c r="G5329" s="7"/>
      <c r="H5329" s="7"/>
      <c r="I5329" s="7"/>
      <c r="N5329" s="5"/>
    </row>
    <row r="5330" spans="5:14" x14ac:dyDescent="0.35">
      <c r="E5330" s="7"/>
      <c r="F5330" s="7"/>
      <c r="G5330" s="7"/>
      <c r="H5330" s="7"/>
      <c r="I5330" s="7"/>
      <c r="N5330" s="5"/>
    </row>
    <row r="5331" spans="5:14" x14ac:dyDescent="0.35">
      <c r="E5331" s="7"/>
      <c r="F5331" s="7"/>
      <c r="G5331" s="7"/>
      <c r="H5331" s="7"/>
      <c r="I5331" s="7"/>
      <c r="N5331" s="5"/>
    </row>
    <row r="5332" spans="5:14" x14ac:dyDescent="0.35">
      <c r="E5332" s="7"/>
      <c r="F5332" s="7"/>
      <c r="G5332" s="7"/>
      <c r="H5332" s="7"/>
      <c r="I5332" s="7"/>
      <c r="N5332" s="5"/>
    </row>
    <row r="5333" spans="5:14" x14ac:dyDescent="0.35">
      <c r="E5333" s="7"/>
      <c r="F5333" s="7"/>
      <c r="G5333" s="7"/>
      <c r="H5333" s="7"/>
      <c r="I5333" s="7"/>
      <c r="N5333" s="5"/>
    </row>
    <row r="5334" spans="5:14" x14ac:dyDescent="0.35">
      <c r="E5334" s="7"/>
      <c r="F5334" s="7"/>
      <c r="G5334" s="7"/>
      <c r="H5334" s="7"/>
      <c r="I5334" s="7"/>
      <c r="N5334" s="5"/>
    </row>
    <row r="5335" spans="5:14" x14ac:dyDescent="0.35">
      <c r="E5335" s="7"/>
      <c r="F5335" s="7"/>
      <c r="G5335" s="7"/>
      <c r="H5335" s="7"/>
      <c r="I5335" s="7"/>
      <c r="N5335" s="5"/>
    </row>
    <row r="5336" spans="5:14" x14ac:dyDescent="0.35">
      <c r="E5336" s="7"/>
      <c r="F5336" s="7"/>
      <c r="G5336" s="7"/>
      <c r="H5336" s="7"/>
      <c r="I5336" s="7"/>
      <c r="N5336" s="5"/>
    </row>
    <row r="5337" spans="5:14" x14ac:dyDescent="0.35">
      <c r="E5337" s="7"/>
      <c r="F5337" s="7"/>
      <c r="G5337" s="7"/>
      <c r="H5337" s="7"/>
      <c r="I5337" s="7"/>
      <c r="N5337" s="5"/>
    </row>
    <row r="5338" spans="5:14" x14ac:dyDescent="0.35">
      <c r="E5338" s="7"/>
      <c r="F5338" s="7"/>
      <c r="G5338" s="7"/>
      <c r="H5338" s="7"/>
      <c r="I5338" s="7"/>
      <c r="N5338" s="5"/>
    </row>
    <row r="5339" spans="5:14" x14ac:dyDescent="0.35">
      <c r="E5339" s="7"/>
      <c r="F5339" s="7"/>
      <c r="G5339" s="7"/>
      <c r="H5339" s="7"/>
      <c r="I5339" s="7"/>
      <c r="N5339" s="5"/>
    </row>
    <row r="5340" spans="5:14" x14ac:dyDescent="0.35">
      <c r="E5340" s="7"/>
      <c r="F5340" s="7"/>
      <c r="G5340" s="7"/>
      <c r="H5340" s="7"/>
      <c r="I5340" s="7"/>
      <c r="N5340" s="5"/>
    </row>
    <row r="5341" spans="5:14" x14ac:dyDescent="0.35">
      <c r="E5341" s="7"/>
      <c r="F5341" s="7"/>
      <c r="G5341" s="7"/>
      <c r="H5341" s="7"/>
      <c r="I5341" s="7"/>
      <c r="N5341" s="5"/>
    </row>
    <row r="5342" spans="5:14" x14ac:dyDescent="0.35">
      <c r="E5342" s="7"/>
      <c r="F5342" s="7"/>
      <c r="G5342" s="7"/>
      <c r="H5342" s="7"/>
      <c r="I5342" s="7"/>
      <c r="N5342" s="5"/>
    </row>
    <row r="5343" spans="5:14" x14ac:dyDescent="0.35">
      <c r="E5343" s="7"/>
      <c r="F5343" s="7"/>
      <c r="G5343" s="7"/>
      <c r="H5343" s="7"/>
      <c r="I5343" s="7"/>
      <c r="N5343" s="5"/>
    </row>
    <row r="5344" spans="5:14" x14ac:dyDescent="0.35">
      <c r="E5344" s="7"/>
      <c r="F5344" s="7"/>
      <c r="G5344" s="7"/>
      <c r="H5344" s="7"/>
      <c r="I5344" s="7"/>
      <c r="N5344" s="5"/>
    </row>
    <row r="5345" spans="5:14" x14ac:dyDescent="0.35">
      <c r="E5345" s="7"/>
      <c r="F5345" s="7"/>
      <c r="G5345" s="7"/>
      <c r="H5345" s="7"/>
      <c r="I5345" s="7"/>
      <c r="N5345" s="5"/>
    </row>
    <row r="5346" spans="5:14" x14ac:dyDescent="0.35">
      <c r="E5346" s="7"/>
      <c r="F5346" s="7"/>
      <c r="G5346" s="7"/>
      <c r="H5346" s="7"/>
      <c r="I5346" s="7"/>
      <c r="N5346" s="5"/>
    </row>
    <row r="5347" spans="5:14" x14ac:dyDescent="0.35">
      <c r="E5347" s="7"/>
      <c r="F5347" s="7"/>
      <c r="G5347" s="7"/>
      <c r="H5347" s="7"/>
      <c r="I5347" s="7"/>
      <c r="N5347" s="5"/>
    </row>
    <row r="5348" spans="5:14" x14ac:dyDescent="0.35">
      <c r="E5348" s="7"/>
      <c r="F5348" s="7"/>
      <c r="G5348" s="7"/>
      <c r="H5348" s="7"/>
      <c r="I5348" s="7"/>
      <c r="N5348" s="5"/>
    </row>
    <row r="5349" spans="5:14" x14ac:dyDescent="0.35">
      <c r="E5349" s="7"/>
      <c r="F5349" s="7"/>
      <c r="G5349" s="7"/>
      <c r="H5349" s="7"/>
      <c r="I5349" s="7"/>
      <c r="N5349" s="5"/>
    </row>
    <row r="5350" spans="5:14" x14ac:dyDescent="0.35">
      <c r="E5350" s="7"/>
      <c r="F5350" s="7"/>
      <c r="G5350" s="7"/>
      <c r="H5350" s="7"/>
      <c r="I5350" s="7"/>
      <c r="N5350" s="5"/>
    </row>
    <row r="5351" spans="5:14" x14ac:dyDescent="0.35">
      <c r="E5351" s="7"/>
      <c r="F5351" s="7"/>
      <c r="G5351" s="7"/>
      <c r="H5351" s="7"/>
      <c r="I5351" s="7"/>
      <c r="N5351" s="5"/>
    </row>
    <row r="5352" spans="5:14" x14ac:dyDescent="0.35">
      <c r="E5352" s="7"/>
      <c r="F5352" s="7"/>
      <c r="G5352" s="7"/>
      <c r="H5352" s="7"/>
      <c r="I5352" s="7"/>
      <c r="N5352" s="5"/>
    </row>
    <row r="5353" spans="5:14" x14ac:dyDescent="0.35">
      <c r="E5353" s="7"/>
      <c r="F5353" s="7"/>
      <c r="G5353" s="7"/>
      <c r="H5353" s="7"/>
      <c r="I5353" s="7"/>
      <c r="N5353" s="5"/>
    </row>
    <row r="5354" spans="5:14" x14ac:dyDescent="0.35">
      <c r="E5354" s="7"/>
      <c r="F5354" s="7"/>
      <c r="G5354" s="7"/>
      <c r="H5354" s="7"/>
      <c r="I5354" s="7"/>
      <c r="N5354" s="5"/>
    </row>
    <row r="5355" spans="5:14" x14ac:dyDescent="0.35">
      <c r="E5355" s="7"/>
      <c r="F5355" s="7"/>
      <c r="G5355" s="7"/>
      <c r="H5355" s="7"/>
      <c r="I5355" s="7"/>
      <c r="N5355" s="5"/>
    </row>
    <row r="5356" spans="5:14" x14ac:dyDescent="0.35">
      <c r="E5356" s="7"/>
      <c r="F5356" s="7"/>
      <c r="G5356" s="7"/>
      <c r="H5356" s="7"/>
      <c r="I5356" s="7"/>
      <c r="N5356" s="5"/>
    </row>
    <row r="5357" spans="5:14" x14ac:dyDescent="0.35">
      <c r="E5357" s="7"/>
      <c r="F5357" s="7"/>
      <c r="G5357" s="7"/>
      <c r="H5357" s="7"/>
      <c r="I5357" s="7"/>
      <c r="N5357" s="5"/>
    </row>
    <row r="5358" spans="5:14" x14ac:dyDescent="0.35">
      <c r="E5358" s="7"/>
      <c r="F5358" s="7"/>
      <c r="G5358" s="7"/>
      <c r="H5358" s="7"/>
      <c r="I5358" s="7"/>
      <c r="N5358" s="5"/>
    </row>
    <row r="5359" spans="5:14" x14ac:dyDescent="0.35">
      <c r="E5359" s="7"/>
      <c r="F5359" s="7"/>
      <c r="G5359" s="7"/>
      <c r="H5359" s="7"/>
      <c r="I5359" s="7"/>
      <c r="N5359" s="5"/>
    </row>
    <row r="5360" spans="5:14" x14ac:dyDescent="0.35">
      <c r="E5360" s="7"/>
      <c r="F5360" s="7"/>
      <c r="G5360" s="7"/>
      <c r="H5360" s="7"/>
      <c r="I5360" s="7"/>
      <c r="N5360" s="5"/>
    </row>
    <row r="5361" spans="5:14" x14ac:dyDescent="0.35">
      <c r="E5361" s="7"/>
      <c r="F5361" s="7"/>
      <c r="G5361" s="7"/>
      <c r="H5361" s="7"/>
      <c r="I5361" s="7"/>
      <c r="N5361" s="5"/>
    </row>
    <row r="5362" spans="5:14" x14ac:dyDescent="0.35">
      <c r="E5362" s="7"/>
      <c r="F5362" s="7"/>
      <c r="G5362" s="7"/>
      <c r="H5362" s="7"/>
      <c r="I5362" s="7"/>
      <c r="N5362" s="5"/>
    </row>
    <row r="5363" spans="5:14" x14ac:dyDescent="0.35">
      <c r="E5363" s="7"/>
      <c r="F5363" s="7"/>
      <c r="G5363" s="7"/>
      <c r="H5363" s="7"/>
      <c r="I5363" s="7"/>
      <c r="N5363" s="5"/>
    </row>
    <row r="5364" spans="5:14" x14ac:dyDescent="0.35">
      <c r="E5364" s="7"/>
      <c r="F5364" s="7"/>
      <c r="G5364" s="7"/>
      <c r="H5364" s="7"/>
      <c r="I5364" s="7"/>
      <c r="N5364" s="5"/>
    </row>
    <row r="5365" spans="5:14" x14ac:dyDescent="0.35">
      <c r="E5365" s="7"/>
      <c r="F5365" s="7"/>
      <c r="G5365" s="7"/>
      <c r="H5365" s="7"/>
      <c r="I5365" s="7"/>
      <c r="N5365" s="5"/>
    </row>
    <row r="5366" spans="5:14" x14ac:dyDescent="0.35">
      <c r="E5366" s="7"/>
      <c r="F5366" s="7"/>
      <c r="G5366" s="7"/>
      <c r="H5366" s="7"/>
      <c r="I5366" s="7"/>
      <c r="N5366" s="5"/>
    </row>
    <row r="5367" spans="5:14" x14ac:dyDescent="0.35">
      <c r="E5367" s="7"/>
      <c r="F5367" s="7"/>
      <c r="G5367" s="7"/>
      <c r="H5367" s="7"/>
      <c r="I5367" s="7"/>
      <c r="N5367" s="5"/>
    </row>
    <row r="5368" spans="5:14" x14ac:dyDescent="0.35">
      <c r="E5368" s="7"/>
      <c r="F5368" s="7"/>
      <c r="G5368" s="7"/>
      <c r="H5368" s="7"/>
      <c r="I5368" s="7"/>
      <c r="N5368" s="5"/>
    </row>
    <row r="5369" spans="5:14" x14ac:dyDescent="0.35">
      <c r="E5369" s="7"/>
      <c r="F5369" s="7"/>
      <c r="G5369" s="7"/>
      <c r="H5369" s="7"/>
      <c r="I5369" s="7"/>
      <c r="N5369" s="5"/>
    </row>
    <row r="5370" spans="5:14" x14ac:dyDescent="0.35">
      <c r="E5370" s="7"/>
      <c r="F5370" s="7"/>
      <c r="G5370" s="7"/>
      <c r="H5370" s="7"/>
      <c r="I5370" s="7"/>
      <c r="N5370" s="5"/>
    </row>
    <row r="5371" spans="5:14" x14ac:dyDescent="0.35">
      <c r="E5371" s="7"/>
      <c r="F5371" s="7"/>
      <c r="G5371" s="7"/>
      <c r="H5371" s="7"/>
      <c r="I5371" s="7"/>
      <c r="N5371" s="5"/>
    </row>
    <row r="5372" spans="5:14" x14ac:dyDescent="0.35">
      <c r="E5372" s="7"/>
      <c r="F5372" s="7"/>
      <c r="G5372" s="7"/>
      <c r="H5372" s="7"/>
      <c r="I5372" s="7"/>
      <c r="N5372" s="5"/>
    </row>
    <row r="5373" spans="5:14" x14ac:dyDescent="0.35">
      <c r="E5373" s="7"/>
      <c r="F5373" s="7"/>
      <c r="G5373" s="7"/>
      <c r="H5373" s="7"/>
      <c r="I5373" s="7"/>
      <c r="N5373" s="5"/>
    </row>
    <row r="5374" spans="5:14" x14ac:dyDescent="0.35">
      <c r="E5374" s="7"/>
      <c r="F5374" s="7"/>
      <c r="G5374" s="7"/>
      <c r="H5374" s="7"/>
      <c r="I5374" s="7"/>
      <c r="N5374" s="5"/>
    </row>
    <row r="5375" spans="5:14" x14ac:dyDescent="0.35">
      <c r="E5375" s="7"/>
      <c r="F5375" s="7"/>
      <c r="G5375" s="7"/>
      <c r="H5375" s="7"/>
      <c r="I5375" s="7"/>
      <c r="N5375" s="5"/>
    </row>
    <row r="5376" spans="5:14" x14ac:dyDescent="0.35">
      <c r="E5376" s="7"/>
      <c r="F5376" s="7"/>
      <c r="G5376" s="7"/>
      <c r="H5376" s="7"/>
      <c r="I5376" s="7"/>
      <c r="N5376" s="5"/>
    </row>
    <row r="5377" spans="5:14" x14ac:dyDescent="0.35">
      <c r="E5377" s="7"/>
      <c r="F5377" s="7"/>
      <c r="G5377" s="7"/>
      <c r="H5377" s="7"/>
      <c r="I5377" s="7"/>
      <c r="N5377" s="5"/>
    </row>
    <row r="5378" spans="5:14" x14ac:dyDescent="0.35">
      <c r="E5378" s="7"/>
      <c r="F5378" s="7"/>
      <c r="G5378" s="7"/>
      <c r="H5378" s="7"/>
      <c r="I5378" s="7"/>
      <c r="N5378" s="5"/>
    </row>
    <row r="5379" spans="5:14" x14ac:dyDescent="0.35">
      <c r="E5379" s="7"/>
      <c r="F5379" s="7"/>
      <c r="G5379" s="7"/>
      <c r="H5379" s="7"/>
      <c r="I5379" s="7"/>
      <c r="N5379" s="5"/>
    </row>
    <row r="5380" spans="5:14" x14ac:dyDescent="0.35">
      <c r="E5380" s="7"/>
      <c r="F5380" s="7"/>
      <c r="G5380" s="7"/>
      <c r="H5380" s="7"/>
      <c r="I5380" s="7"/>
      <c r="N5380" s="5"/>
    </row>
    <row r="5381" spans="5:14" x14ac:dyDescent="0.35">
      <c r="E5381" s="7"/>
      <c r="F5381" s="7"/>
      <c r="G5381" s="7"/>
      <c r="H5381" s="7"/>
      <c r="I5381" s="7"/>
      <c r="N5381" s="5"/>
    </row>
    <row r="5382" spans="5:14" x14ac:dyDescent="0.35">
      <c r="E5382" s="7"/>
      <c r="F5382" s="7"/>
      <c r="G5382" s="7"/>
      <c r="H5382" s="7"/>
      <c r="I5382" s="7"/>
      <c r="N5382" s="5"/>
    </row>
    <row r="5383" spans="5:14" x14ac:dyDescent="0.35">
      <c r="E5383" s="7"/>
      <c r="F5383" s="7"/>
      <c r="G5383" s="7"/>
      <c r="H5383" s="7"/>
      <c r="I5383" s="7"/>
      <c r="N5383" s="5"/>
    </row>
    <row r="5384" spans="5:14" x14ac:dyDescent="0.35">
      <c r="E5384" s="7"/>
      <c r="F5384" s="7"/>
      <c r="G5384" s="7"/>
      <c r="H5384" s="7"/>
      <c r="I5384" s="7"/>
      <c r="N5384" s="5"/>
    </row>
    <row r="5385" spans="5:14" x14ac:dyDescent="0.35">
      <c r="E5385" s="7"/>
      <c r="F5385" s="7"/>
      <c r="G5385" s="7"/>
      <c r="H5385" s="7"/>
      <c r="I5385" s="7"/>
      <c r="N5385" s="5"/>
    </row>
    <row r="5386" spans="5:14" x14ac:dyDescent="0.35">
      <c r="E5386" s="7"/>
      <c r="F5386" s="7"/>
      <c r="G5386" s="7"/>
      <c r="H5386" s="7"/>
      <c r="I5386" s="7"/>
      <c r="N5386" s="5"/>
    </row>
    <row r="5387" spans="5:14" x14ac:dyDescent="0.35">
      <c r="E5387" s="7"/>
      <c r="F5387" s="7"/>
      <c r="G5387" s="7"/>
      <c r="H5387" s="7"/>
      <c r="I5387" s="7"/>
      <c r="N5387" s="5"/>
    </row>
    <row r="5388" spans="5:14" x14ac:dyDescent="0.35">
      <c r="E5388" s="7"/>
      <c r="F5388" s="7"/>
      <c r="G5388" s="7"/>
      <c r="H5388" s="7"/>
      <c r="I5388" s="7"/>
      <c r="N5388" s="5"/>
    </row>
    <row r="5389" spans="5:14" x14ac:dyDescent="0.35">
      <c r="E5389" s="7"/>
      <c r="F5389" s="7"/>
      <c r="G5389" s="7"/>
      <c r="H5389" s="7"/>
      <c r="I5389" s="7"/>
      <c r="N5389" s="5"/>
    </row>
    <row r="5390" spans="5:14" x14ac:dyDescent="0.35">
      <c r="E5390" s="7"/>
      <c r="F5390" s="7"/>
      <c r="G5390" s="7"/>
      <c r="H5390" s="7"/>
      <c r="I5390" s="7"/>
      <c r="N5390" s="5"/>
    </row>
    <row r="5391" spans="5:14" x14ac:dyDescent="0.35">
      <c r="E5391" s="7"/>
      <c r="F5391" s="7"/>
      <c r="G5391" s="7"/>
      <c r="H5391" s="7"/>
      <c r="I5391" s="7"/>
      <c r="N5391" s="5"/>
    </row>
    <row r="5392" spans="5:14" x14ac:dyDescent="0.35">
      <c r="E5392" s="7"/>
      <c r="F5392" s="7"/>
      <c r="G5392" s="7"/>
      <c r="H5392" s="7"/>
      <c r="I5392" s="7"/>
      <c r="N5392" s="5"/>
    </row>
    <row r="5393" spans="5:14" x14ac:dyDescent="0.35">
      <c r="E5393" s="7"/>
      <c r="F5393" s="7"/>
      <c r="G5393" s="7"/>
      <c r="H5393" s="7"/>
      <c r="I5393" s="7"/>
      <c r="N5393" s="5"/>
    </row>
    <row r="5394" spans="5:14" x14ac:dyDescent="0.35">
      <c r="E5394" s="7"/>
      <c r="F5394" s="7"/>
      <c r="G5394" s="7"/>
      <c r="H5394" s="7"/>
      <c r="I5394" s="7"/>
      <c r="N5394" s="5"/>
    </row>
    <row r="5395" spans="5:14" x14ac:dyDescent="0.35">
      <c r="E5395" s="7"/>
      <c r="F5395" s="7"/>
      <c r="G5395" s="7"/>
      <c r="H5395" s="7"/>
      <c r="I5395" s="7"/>
      <c r="N5395" s="5"/>
    </row>
    <row r="5396" spans="5:14" x14ac:dyDescent="0.35">
      <c r="E5396" s="7"/>
      <c r="F5396" s="7"/>
      <c r="G5396" s="7"/>
      <c r="H5396" s="7"/>
      <c r="I5396" s="7"/>
      <c r="N5396" s="5"/>
    </row>
    <row r="5397" spans="5:14" x14ac:dyDescent="0.35">
      <c r="E5397" s="7"/>
      <c r="F5397" s="7"/>
      <c r="G5397" s="7"/>
      <c r="H5397" s="7"/>
      <c r="I5397" s="7"/>
      <c r="N5397" s="5"/>
    </row>
    <row r="5398" spans="5:14" x14ac:dyDescent="0.35">
      <c r="E5398" s="7"/>
      <c r="F5398" s="7"/>
      <c r="G5398" s="7"/>
      <c r="H5398" s="7"/>
      <c r="I5398" s="7"/>
      <c r="N5398" s="5"/>
    </row>
    <row r="5399" spans="5:14" x14ac:dyDescent="0.35">
      <c r="E5399" s="7"/>
      <c r="F5399" s="7"/>
      <c r="G5399" s="7"/>
      <c r="H5399" s="7"/>
      <c r="I5399" s="7"/>
      <c r="N5399" s="5"/>
    </row>
    <row r="5400" spans="5:14" x14ac:dyDescent="0.35">
      <c r="E5400" s="7"/>
      <c r="F5400" s="7"/>
      <c r="G5400" s="7"/>
      <c r="H5400" s="7"/>
      <c r="I5400" s="7"/>
      <c r="N5400" s="5"/>
    </row>
    <row r="5401" spans="5:14" x14ac:dyDescent="0.35">
      <c r="E5401" s="7"/>
      <c r="F5401" s="7"/>
      <c r="G5401" s="7"/>
      <c r="H5401" s="7"/>
      <c r="I5401" s="7"/>
      <c r="N5401" s="5"/>
    </row>
    <row r="5402" spans="5:14" x14ac:dyDescent="0.35">
      <c r="E5402" s="7"/>
      <c r="F5402" s="7"/>
      <c r="G5402" s="7"/>
      <c r="H5402" s="7"/>
      <c r="I5402" s="7"/>
      <c r="N5402" s="5"/>
    </row>
    <row r="5403" spans="5:14" x14ac:dyDescent="0.35">
      <c r="E5403" s="7"/>
      <c r="F5403" s="7"/>
      <c r="G5403" s="7"/>
      <c r="H5403" s="7"/>
      <c r="I5403" s="7"/>
      <c r="N5403" s="5"/>
    </row>
    <row r="5404" spans="5:14" x14ac:dyDescent="0.35">
      <c r="E5404" s="7"/>
      <c r="F5404" s="7"/>
      <c r="G5404" s="7"/>
      <c r="H5404" s="7"/>
      <c r="I5404" s="7"/>
      <c r="N5404" s="5"/>
    </row>
    <row r="5405" spans="5:14" x14ac:dyDescent="0.35">
      <c r="E5405" s="7"/>
      <c r="F5405" s="7"/>
      <c r="G5405" s="7"/>
      <c r="H5405" s="7"/>
      <c r="I5405" s="7"/>
      <c r="N5405" s="5"/>
    </row>
    <row r="5406" spans="5:14" x14ac:dyDescent="0.35">
      <c r="E5406" s="7"/>
      <c r="F5406" s="7"/>
      <c r="G5406" s="7"/>
      <c r="H5406" s="7"/>
      <c r="I5406" s="7"/>
      <c r="N5406" s="5"/>
    </row>
    <row r="5407" spans="5:14" x14ac:dyDescent="0.35">
      <c r="E5407" s="7"/>
      <c r="F5407" s="7"/>
      <c r="G5407" s="7"/>
      <c r="H5407" s="7"/>
      <c r="I5407" s="7"/>
      <c r="N5407" s="5"/>
    </row>
    <row r="5408" spans="5:14" x14ac:dyDescent="0.35">
      <c r="E5408" s="7"/>
      <c r="F5408" s="7"/>
      <c r="G5408" s="7"/>
      <c r="H5408" s="7"/>
      <c r="I5408" s="7"/>
      <c r="N5408" s="5"/>
    </row>
    <row r="5409" spans="5:14" x14ac:dyDescent="0.35">
      <c r="E5409" s="7"/>
      <c r="F5409" s="7"/>
      <c r="G5409" s="7"/>
      <c r="H5409" s="7"/>
      <c r="I5409" s="7"/>
      <c r="N5409" s="5"/>
    </row>
    <row r="5410" spans="5:14" x14ac:dyDescent="0.35">
      <c r="E5410" s="7"/>
      <c r="F5410" s="7"/>
      <c r="G5410" s="7"/>
      <c r="H5410" s="7"/>
      <c r="I5410" s="7"/>
      <c r="N5410" s="5"/>
    </row>
    <row r="5411" spans="5:14" x14ac:dyDescent="0.35">
      <c r="E5411" s="7"/>
      <c r="F5411" s="7"/>
      <c r="G5411" s="7"/>
      <c r="H5411" s="7"/>
      <c r="I5411" s="7"/>
      <c r="N5411" s="5"/>
    </row>
    <row r="5412" spans="5:14" x14ac:dyDescent="0.35">
      <c r="E5412" s="7"/>
      <c r="F5412" s="7"/>
      <c r="G5412" s="7"/>
      <c r="H5412" s="7"/>
      <c r="I5412" s="7"/>
      <c r="N5412" s="5"/>
    </row>
    <row r="5413" spans="5:14" x14ac:dyDescent="0.35">
      <c r="E5413" s="7"/>
      <c r="F5413" s="7"/>
      <c r="G5413" s="7"/>
      <c r="H5413" s="7"/>
      <c r="I5413" s="7"/>
      <c r="N5413" s="5"/>
    </row>
    <row r="5414" spans="5:14" x14ac:dyDescent="0.35">
      <c r="E5414" s="7"/>
      <c r="F5414" s="7"/>
      <c r="G5414" s="7"/>
      <c r="H5414" s="7"/>
      <c r="I5414" s="7"/>
      <c r="N5414" s="5"/>
    </row>
    <row r="5415" spans="5:14" x14ac:dyDescent="0.35">
      <c r="E5415" s="7"/>
      <c r="F5415" s="7"/>
      <c r="G5415" s="7"/>
      <c r="H5415" s="7"/>
      <c r="I5415" s="7"/>
      <c r="N5415" s="5"/>
    </row>
    <row r="5416" spans="5:14" x14ac:dyDescent="0.35">
      <c r="E5416" s="7"/>
      <c r="F5416" s="7"/>
      <c r="G5416" s="7"/>
      <c r="H5416" s="7"/>
      <c r="I5416" s="7"/>
      <c r="N5416" s="5"/>
    </row>
    <row r="5417" spans="5:14" x14ac:dyDescent="0.35">
      <c r="E5417" s="7"/>
      <c r="F5417" s="7"/>
      <c r="G5417" s="7"/>
      <c r="H5417" s="7"/>
      <c r="I5417" s="7"/>
      <c r="N5417" s="5"/>
    </row>
    <row r="5418" spans="5:14" x14ac:dyDescent="0.35">
      <c r="E5418" s="7"/>
      <c r="F5418" s="7"/>
      <c r="G5418" s="7"/>
      <c r="H5418" s="7"/>
      <c r="I5418" s="7"/>
      <c r="N5418" s="5"/>
    </row>
    <row r="5419" spans="5:14" x14ac:dyDescent="0.35">
      <c r="E5419" s="7"/>
      <c r="F5419" s="7"/>
      <c r="G5419" s="7"/>
      <c r="H5419" s="7"/>
      <c r="I5419" s="7"/>
      <c r="N5419" s="5"/>
    </row>
    <row r="5420" spans="5:14" x14ac:dyDescent="0.35">
      <c r="E5420" s="7"/>
      <c r="F5420" s="7"/>
      <c r="G5420" s="7"/>
      <c r="H5420" s="7"/>
      <c r="I5420" s="7"/>
      <c r="N5420" s="5"/>
    </row>
    <row r="5421" spans="5:14" x14ac:dyDescent="0.35">
      <c r="E5421" s="7"/>
      <c r="F5421" s="7"/>
      <c r="G5421" s="7"/>
      <c r="H5421" s="7"/>
      <c r="I5421" s="7"/>
      <c r="N5421" s="5"/>
    </row>
    <row r="5422" spans="5:14" x14ac:dyDescent="0.35">
      <c r="E5422" s="7"/>
      <c r="F5422" s="7"/>
      <c r="G5422" s="7"/>
      <c r="H5422" s="7"/>
      <c r="I5422" s="7"/>
      <c r="N5422" s="5"/>
    </row>
    <row r="5423" spans="5:14" x14ac:dyDescent="0.35">
      <c r="E5423" s="7"/>
      <c r="F5423" s="7"/>
      <c r="G5423" s="7"/>
      <c r="H5423" s="7"/>
      <c r="I5423" s="7"/>
      <c r="N5423" s="5"/>
    </row>
    <row r="5424" spans="5:14" x14ac:dyDescent="0.35">
      <c r="E5424" s="7"/>
      <c r="F5424" s="7"/>
      <c r="G5424" s="7"/>
      <c r="H5424" s="7"/>
      <c r="I5424" s="7"/>
      <c r="N5424" s="5"/>
    </row>
    <row r="5425" spans="5:14" x14ac:dyDescent="0.35">
      <c r="E5425" s="7"/>
      <c r="F5425" s="7"/>
      <c r="G5425" s="7"/>
      <c r="H5425" s="7"/>
      <c r="I5425" s="7"/>
      <c r="N5425" s="5"/>
    </row>
    <row r="5426" spans="5:14" x14ac:dyDescent="0.35">
      <c r="E5426" s="7"/>
      <c r="F5426" s="7"/>
      <c r="G5426" s="7"/>
      <c r="H5426" s="7"/>
      <c r="I5426" s="7"/>
      <c r="N5426" s="5"/>
    </row>
    <row r="5427" spans="5:14" x14ac:dyDescent="0.35">
      <c r="E5427" s="7"/>
      <c r="F5427" s="7"/>
      <c r="G5427" s="7"/>
      <c r="H5427" s="7"/>
      <c r="I5427" s="7"/>
      <c r="N5427" s="5"/>
    </row>
    <row r="5428" spans="5:14" x14ac:dyDescent="0.35">
      <c r="E5428" s="7"/>
      <c r="F5428" s="7"/>
      <c r="G5428" s="7"/>
      <c r="H5428" s="7"/>
      <c r="I5428" s="7"/>
      <c r="N5428" s="5"/>
    </row>
    <row r="5429" spans="5:14" x14ac:dyDescent="0.35">
      <c r="E5429" s="7"/>
      <c r="F5429" s="7"/>
      <c r="G5429" s="7"/>
      <c r="H5429" s="7"/>
      <c r="I5429" s="7"/>
      <c r="N5429" s="5"/>
    </row>
    <row r="5430" spans="5:14" x14ac:dyDescent="0.35">
      <c r="E5430" s="7"/>
      <c r="F5430" s="7"/>
      <c r="G5430" s="7"/>
      <c r="H5430" s="7"/>
      <c r="I5430" s="7"/>
      <c r="N5430" s="5"/>
    </row>
    <row r="5431" spans="5:14" x14ac:dyDescent="0.35">
      <c r="E5431" s="7"/>
      <c r="F5431" s="7"/>
      <c r="G5431" s="7"/>
      <c r="H5431" s="7"/>
      <c r="I5431" s="7"/>
      <c r="N5431" s="5"/>
    </row>
    <row r="5432" spans="5:14" x14ac:dyDescent="0.35">
      <c r="E5432" s="7"/>
      <c r="F5432" s="7"/>
      <c r="G5432" s="7"/>
      <c r="H5432" s="7"/>
      <c r="I5432" s="7"/>
      <c r="N5432" s="5"/>
    </row>
    <row r="5433" spans="5:14" x14ac:dyDescent="0.35">
      <c r="E5433" s="7"/>
      <c r="F5433" s="7"/>
      <c r="G5433" s="7"/>
      <c r="H5433" s="7"/>
      <c r="I5433" s="7"/>
      <c r="N5433" s="5"/>
    </row>
    <row r="5434" spans="5:14" x14ac:dyDescent="0.35">
      <c r="E5434" s="7"/>
      <c r="F5434" s="7"/>
      <c r="G5434" s="7"/>
      <c r="H5434" s="7"/>
      <c r="I5434" s="7"/>
      <c r="N5434" s="5"/>
    </row>
    <row r="5435" spans="5:14" x14ac:dyDescent="0.35">
      <c r="E5435" s="7"/>
      <c r="F5435" s="7"/>
      <c r="G5435" s="7"/>
      <c r="H5435" s="7"/>
      <c r="I5435" s="7"/>
      <c r="N5435" s="5"/>
    </row>
    <row r="5436" spans="5:14" x14ac:dyDescent="0.35">
      <c r="E5436" s="7"/>
      <c r="F5436" s="7"/>
      <c r="G5436" s="7"/>
      <c r="H5436" s="7"/>
      <c r="I5436" s="7"/>
      <c r="N5436" s="5"/>
    </row>
    <row r="5437" spans="5:14" x14ac:dyDescent="0.35">
      <c r="E5437" s="7"/>
      <c r="F5437" s="7"/>
      <c r="G5437" s="7"/>
      <c r="H5437" s="7"/>
      <c r="I5437" s="7"/>
      <c r="N5437" s="5"/>
    </row>
    <row r="5438" spans="5:14" x14ac:dyDescent="0.35">
      <c r="E5438" s="7"/>
      <c r="F5438" s="7"/>
      <c r="G5438" s="7"/>
      <c r="H5438" s="7"/>
      <c r="I5438" s="7"/>
      <c r="N5438" s="5"/>
    </row>
    <row r="5439" spans="5:14" x14ac:dyDescent="0.35">
      <c r="E5439" s="7"/>
      <c r="F5439" s="7"/>
      <c r="G5439" s="7"/>
      <c r="H5439" s="7"/>
      <c r="I5439" s="7"/>
      <c r="N5439" s="5"/>
    </row>
    <row r="5440" spans="5:14" x14ac:dyDescent="0.35">
      <c r="E5440" s="7"/>
      <c r="F5440" s="7"/>
      <c r="G5440" s="7"/>
      <c r="H5440" s="7"/>
      <c r="I5440" s="7"/>
      <c r="N5440" s="5"/>
    </row>
    <row r="5441" spans="5:14" x14ac:dyDescent="0.35">
      <c r="E5441" s="7"/>
      <c r="F5441" s="7"/>
      <c r="G5441" s="7"/>
      <c r="H5441" s="7"/>
      <c r="I5441" s="7"/>
      <c r="N5441" s="5"/>
    </row>
    <row r="5442" spans="5:14" x14ac:dyDescent="0.35">
      <c r="E5442" s="7"/>
      <c r="F5442" s="7"/>
      <c r="G5442" s="7"/>
      <c r="H5442" s="7"/>
      <c r="I5442" s="7"/>
      <c r="N5442" s="5"/>
    </row>
    <row r="5443" spans="5:14" x14ac:dyDescent="0.35">
      <c r="E5443" s="7"/>
      <c r="F5443" s="7"/>
      <c r="G5443" s="7"/>
      <c r="H5443" s="7"/>
      <c r="I5443" s="7"/>
      <c r="N5443" s="5"/>
    </row>
    <row r="5444" spans="5:14" x14ac:dyDescent="0.35">
      <c r="E5444" s="7"/>
      <c r="F5444" s="7"/>
      <c r="G5444" s="7"/>
      <c r="H5444" s="7"/>
      <c r="I5444" s="7"/>
      <c r="N5444" s="5"/>
    </row>
    <row r="5445" spans="5:14" x14ac:dyDescent="0.35">
      <c r="E5445" s="7"/>
      <c r="F5445" s="7"/>
      <c r="G5445" s="7"/>
      <c r="H5445" s="7"/>
      <c r="I5445" s="7"/>
      <c r="N5445" s="5"/>
    </row>
    <row r="5446" spans="5:14" x14ac:dyDescent="0.35">
      <c r="E5446" s="7"/>
      <c r="F5446" s="7"/>
      <c r="G5446" s="7"/>
      <c r="H5446" s="7"/>
      <c r="I5446" s="7"/>
      <c r="N5446" s="5"/>
    </row>
    <row r="5447" spans="5:14" x14ac:dyDescent="0.35">
      <c r="E5447" s="7"/>
      <c r="F5447" s="7"/>
      <c r="G5447" s="7"/>
      <c r="H5447" s="7"/>
      <c r="I5447" s="7"/>
      <c r="N5447" s="5"/>
    </row>
    <row r="5448" spans="5:14" x14ac:dyDescent="0.35">
      <c r="E5448" s="7"/>
      <c r="F5448" s="7"/>
      <c r="G5448" s="7"/>
      <c r="H5448" s="7"/>
      <c r="I5448" s="7"/>
      <c r="N5448" s="5"/>
    </row>
    <row r="5449" spans="5:14" x14ac:dyDescent="0.35">
      <c r="E5449" s="7"/>
      <c r="F5449" s="7"/>
      <c r="G5449" s="7"/>
      <c r="H5449" s="7"/>
      <c r="I5449" s="7"/>
      <c r="N5449" s="5"/>
    </row>
    <row r="5450" spans="5:14" x14ac:dyDescent="0.35">
      <c r="E5450" s="7"/>
      <c r="F5450" s="7"/>
      <c r="G5450" s="7"/>
      <c r="H5450" s="7"/>
      <c r="I5450" s="7"/>
      <c r="N5450" s="5"/>
    </row>
    <row r="5451" spans="5:14" x14ac:dyDescent="0.35">
      <c r="E5451" s="7"/>
      <c r="F5451" s="7"/>
      <c r="G5451" s="7"/>
      <c r="H5451" s="7"/>
      <c r="I5451" s="7"/>
      <c r="N5451" s="5"/>
    </row>
    <row r="5452" spans="5:14" x14ac:dyDescent="0.35">
      <c r="E5452" s="7"/>
      <c r="F5452" s="7"/>
      <c r="G5452" s="7"/>
      <c r="H5452" s="7"/>
      <c r="I5452" s="7"/>
      <c r="N5452" s="5"/>
    </row>
    <row r="5453" spans="5:14" x14ac:dyDescent="0.35">
      <c r="E5453" s="7"/>
      <c r="F5453" s="7"/>
      <c r="G5453" s="7"/>
      <c r="H5453" s="7"/>
      <c r="I5453" s="7"/>
      <c r="N5453" s="5"/>
    </row>
    <row r="5454" spans="5:14" x14ac:dyDescent="0.35">
      <c r="E5454" s="7"/>
      <c r="F5454" s="7"/>
      <c r="G5454" s="7"/>
      <c r="H5454" s="7"/>
      <c r="I5454" s="7"/>
      <c r="N5454" s="5"/>
    </row>
    <row r="5455" spans="5:14" x14ac:dyDescent="0.35">
      <c r="E5455" s="7"/>
      <c r="F5455" s="7"/>
      <c r="G5455" s="7"/>
      <c r="H5455" s="7"/>
      <c r="I5455" s="7"/>
      <c r="N5455" s="5"/>
    </row>
    <row r="5456" spans="5:14" x14ac:dyDescent="0.35">
      <c r="E5456" s="7"/>
      <c r="F5456" s="7"/>
      <c r="G5456" s="7"/>
      <c r="H5456" s="7"/>
      <c r="I5456" s="7"/>
      <c r="N5456" s="5"/>
    </row>
    <row r="5457" spans="5:14" x14ac:dyDescent="0.35">
      <c r="E5457" s="7"/>
      <c r="F5457" s="7"/>
      <c r="G5457" s="7"/>
      <c r="H5457" s="7"/>
      <c r="I5457" s="7"/>
      <c r="N5457" s="5"/>
    </row>
    <row r="5458" spans="5:14" x14ac:dyDescent="0.35">
      <c r="E5458" s="7"/>
      <c r="F5458" s="7"/>
      <c r="G5458" s="7"/>
      <c r="H5458" s="7"/>
      <c r="I5458" s="7"/>
      <c r="N5458" s="5"/>
    </row>
    <row r="5459" spans="5:14" x14ac:dyDescent="0.35">
      <c r="E5459" s="7"/>
      <c r="F5459" s="7"/>
      <c r="G5459" s="7"/>
      <c r="H5459" s="7"/>
      <c r="I5459" s="7"/>
      <c r="N5459" s="5"/>
    </row>
    <row r="5460" spans="5:14" x14ac:dyDescent="0.35">
      <c r="E5460" s="7"/>
      <c r="F5460" s="7"/>
      <c r="G5460" s="7"/>
      <c r="H5460" s="7"/>
      <c r="I5460" s="7"/>
      <c r="N5460" s="5"/>
    </row>
    <row r="5461" spans="5:14" x14ac:dyDescent="0.35">
      <c r="E5461" s="7"/>
      <c r="F5461" s="7"/>
      <c r="G5461" s="7"/>
      <c r="H5461" s="7"/>
      <c r="I5461" s="7"/>
      <c r="N5461" s="5"/>
    </row>
    <row r="5462" spans="5:14" x14ac:dyDescent="0.35">
      <c r="E5462" s="7"/>
      <c r="F5462" s="7"/>
      <c r="G5462" s="7"/>
      <c r="H5462" s="7"/>
      <c r="I5462" s="7"/>
      <c r="N5462" s="5"/>
    </row>
    <row r="5463" spans="5:14" x14ac:dyDescent="0.35">
      <c r="E5463" s="7"/>
      <c r="F5463" s="7"/>
      <c r="G5463" s="7"/>
      <c r="H5463" s="7"/>
      <c r="I5463" s="7"/>
      <c r="N5463" s="5"/>
    </row>
    <row r="5464" spans="5:14" x14ac:dyDescent="0.35">
      <c r="E5464" s="7"/>
      <c r="F5464" s="7"/>
      <c r="G5464" s="7"/>
      <c r="H5464" s="7"/>
      <c r="I5464" s="7"/>
      <c r="N5464" s="5"/>
    </row>
    <row r="5465" spans="5:14" x14ac:dyDescent="0.35">
      <c r="E5465" s="7"/>
      <c r="F5465" s="7"/>
      <c r="G5465" s="7"/>
      <c r="H5465" s="7"/>
      <c r="I5465" s="7"/>
      <c r="N5465" s="5"/>
    </row>
    <row r="5466" spans="5:14" x14ac:dyDescent="0.35">
      <c r="E5466" s="7"/>
      <c r="F5466" s="7"/>
      <c r="G5466" s="7"/>
      <c r="H5466" s="7"/>
      <c r="I5466" s="7"/>
      <c r="N5466" s="5"/>
    </row>
    <row r="5467" spans="5:14" x14ac:dyDescent="0.35">
      <c r="E5467" s="7"/>
      <c r="F5467" s="7"/>
      <c r="G5467" s="7"/>
      <c r="H5467" s="7"/>
      <c r="I5467" s="7"/>
      <c r="N5467" s="5"/>
    </row>
    <row r="5468" spans="5:14" x14ac:dyDescent="0.35">
      <c r="E5468" s="7"/>
      <c r="F5468" s="7"/>
      <c r="G5468" s="7"/>
      <c r="H5468" s="7"/>
      <c r="I5468" s="7"/>
      <c r="N5468" s="5"/>
    </row>
    <row r="5469" spans="5:14" x14ac:dyDescent="0.35">
      <c r="E5469" s="7"/>
      <c r="F5469" s="7"/>
      <c r="G5469" s="7"/>
      <c r="H5469" s="7"/>
      <c r="I5469" s="7"/>
      <c r="N5469" s="5"/>
    </row>
    <row r="5470" spans="5:14" x14ac:dyDescent="0.35">
      <c r="E5470" s="7"/>
      <c r="F5470" s="7"/>
      <c r="G5470" s="7"/>
      <c r="H5470" s="7"/>
      <c r="I5470" s="7"/>
      <c r="N5470" s="5"/>
    </row>
    <row r="5471" spans="5:14" x14ac:dyDescent="0.35">
      <c r="E5471" s="7"/>
      <c r="F5471" s="7"/>
      <c r="G5471" s="7"/>
      <c r="H5471" s="7"/>
      <c r="I5471" s="7"/>
      <c r="N5471" s="5"/>
    </row>
    <row r="5472" spans="5:14" x14ac:dyDescent="0.35">
      <c r="E5472" s="7"/>
      <c r="F5472" s="7"/>
      <c r="G5472" s="7"/>
      <c r="H5472" s="7"/>
      <c r="I5472" s="7"/>
      <c r="N5472" s="5"/>
    </row>
    <row r="5473" spans="5:14" x14ac:dyDescent="0.35">
      <c r="E5473" s="7"/>
      <c r="F5473" s="7"/>
      <c r="G5473" s="7"/>
      <c r="H5473" s="7"/>
      <c r="I5473" s="7"/>
      <c r="N5473" s="5"/>
    </row>
    <row r="5474" spans="5:14" x14ac:dyDescent="0.35">
      <c r="E5474" s="7"/>
      <c r="F5474" s="7"/>
      <c r="G5474" s="7"/>
      <c r="H5474" s="7"/>
      <c r="I5474" s="7"/>
      <c r="N5474" s="5"/>
    </row>
    <row r="5475" spans="5:14" x14ac:dyDescent="0.35">
      <c r="E5475" s="7"/>
      <c r="F5475" s="7"/>
      <c r="G5475" s="7"/>
      <c r="H5475" s="7"/>
      <c r="I5475" s="7"/>
      <c r="N5475" s="5"/>
    </row>
    <row r="5476" spans="5:14" x14ac:dyDescent="0.35">
      <c r="E5476" s="7"/>
      <c r="F5476" s="7"/>
      <c r="G5476" s="7"/>
      <c r="H5476" s="7"/>
      <c r="I5476" s="7"/>
      <c r="N5476" s="5"/>
    </row>
    <row r="5477" spans="5:14" x14ac:dyDescent="0.35">
      <c r="E5477" s="7"/>
      <c r="F5477" s="7"/>
      <c r="G5477" s="7"/>
      <c r="H5477" s="7"/>
      <c r="I5477" s="7"/>
      <c r="N5477" s="5"/>
    </row>
    <row r="5478" spans="5:14" x14ac:dyDescent="0.35">
      <c r="E5478" s="7"/>
      <c r="F5478" s="7"/>
      <c r="G5478" s="7"/>
      <c r="H5478" s="7"/>
      <c r="I5478" s="7"/>
      <c r="N5478" s="5"/>
    </row>
    <row r="5479" spans="5:14" x14ac:dyDescent="0.35">
      <c r="E5479" s="7"/>
      <c r="F5479" s="7"/>
      <c r="G5479" s="7"/>
      <c r="H5479" s="7"/>
      <c r="I5479" s="7"/>
      <c r="N5479" s="5"/>
    </row>
    <row r="5480" spans="5:14" x14ac:dyDescent="0.35">
      <c r="E5480" s="7"/>
      <c r="F5480" s="7"/>
      <c r="G5480" s="7"/>
      <c r="H5480" s="7"/>
      <c r="I5480" s="7"/>
      <c r="N5480" s="5"/>
    </row>
    <row r="5481" spans="5:14" x14ac:dyDescent="0.35">
      <c r="E5481" s="7"/>
      <c r="F5481" s="7"/>
      <c r="G5481" s="7"/>
      <c r="H5481" s="7"/>
      <c r="I5481" s="7"/>
      <c r="N5481" s="5"/>
    </row>
    <row r="5482" spans="5:14" x14ac:dyDescent="0.35">
      <c r="E5482" s="7"/>
      <c r="F5482" s="7"/>
      <c r="G5482" s="7"/>
      <c r="H5482" s="7"/>
      <c r="I5482" s="7"/>
      <c r="N5482" s="5"/>
    </row>
    <row r="5483" spans="5:14" x14ac:dyDescent="0.35">
      <c r="E5483" s="7"/>
      <c r="F5483" s="7"/>
      <c r="G5483" s="7"/>
      <c r="H5483" s="7"/>
      <c r="I5483" s="7"/>
      <c r="N5483" s="5"/>
    </row>
    <row r="5484" spans="5:14" x14ac:dyDescent="0.35">
      <c r="E5484" s="7"/>
      <c r="F5484" s="7"/>
      <c r="G5484" s="7"/>
      <c r="H5484" s="7"/>
      <c r="I5484" s="7"/>
      <c r="N5484" s="5"/>
    </row>
    <row r="5485" spans="5:14" x14ac:dyDescent="0.35">
      <c r="E5485" s="7"/>
      <c r="F5485" s="7"/>
      <c r="G5485" s="7"/>
      <c r="H5485" s="7"/>
      <c r="I5485" s="7"/>
      <c r="N5485" s="5"/>
    </row>
    <row r="5486" spans="5:14" x14ac:dyDescent="0.35">
      <c r="E5486" s="7"/>
      <c r="F5486" s="7"/>
      <c r="G5486" s="7"/>
      <c r="H5486" s="7"/>
      <c r="I5486" s="7"/>
      <c r="N5486" s="5"/>
    </row>
    <row r="5487" spans="5:14" x14ac:dyDescent="0.35">
      <c r="E5487" s="7"/>
      <c r="F5487" s="7"/>
      <c r="G5487" s="7"/>
      <c r="H5487" s="7"/>
      <c r="I5487" s="7"/>
      <c r="N5487" s="5"/>
    </row>
    <row r="5488" spans="5:14" x14ac:dyDescent="0.35">
      <c r="E5488" s="7"/>
      <c r="F5488" s="7"/>
      <c r="G5488" s="7"/>
      <c r="H5488" s="7"/>
      <c r="I5488" s="7"/>
      <c r="N5488" s="5"/>
    </row>
    <row r="5489" spans="5:14" x14ac:dyDescent="0.35">
      <c r="E5489" s="7"/>
      <c r="F5489" s="7"/>
      <c r="G5489" s="7"/>
      <c r="H5489" s="7"/>
      <c r="I5489" s="7"/>
      <c r="N5489" s="5"/>
    </row>
    <row r="5490" spans="5:14" x14ac:dyDescent="0.35">
      <c r="E5490" s="7"/>
      <c r="F5490" s="7"/>
      <c r="G5490" s="7"/>
      <c r="H5490" s="7"/>
      <c r="I5490" s="7"/>
      <c r="N5490" s="5"/>
    </row>
    <row r="5491" spans="5:14" x14ac:dyDescent="0.35">
      <c r="E5491" s="7"/>
      <c r="F5491" s="7"/>
      <c r="G5491" s="7"/>
      <c r="H5491" s="7"/>
      <c r="I5491" s="7"/>
      <c r="N5491" s="5"/>
    </row>
    <row r="5492" spans="5:14" x14ac:dyDescent="0.35">
      <c r="E5492" s="7"/>
      <c r="F5492" s="7"/>
      <c r="G5492" s="7"/>
      <c r="H5492" s="7"/>
      <c r="I5492" s="7"/>
      <c r="N5492" s="5"/>
    </row>
    <row r="5493" spans="5:14" x14ac:dyDescent="0.35">
      <c r="E5493" s="7"/>
      <c r="F5493" s="7"/>
      <c r="G5493" s="7"/>
      <c r="H5493" s="7"/>
      <c r="I5493" s="7"/>
      <c r="N5493" s="5"/>
    </row>
    <row r="5494" spans="5:14" x14ac:dyDescent="0.35">
      <c r="E5494" s="7"/>
      <c r="F5494" s="7"/>
      <c r="G5494" s="7"/>
      <c r="H5494" s="7"/>
      <c r="I5494" s="7"/>
      <c r="N5494" s="5"/>
    </row>
    <row r="5495" spans="5:14" x14ac:dyDescent="0.35">
      <c r="E5495" s="7"/>
      <c r="F5495" s="7"/>
      <c r="G5495" s="7"/>
      <c r="H5495" s="7"/>
      <c r="I5495" s="7"/>
      <c r="N5495" s="5"/>
    </row>
    <row r="5496" spans="5:14" x14ac:dyDescent="0.35">
      <c r="E5496" s="7"/>
      <c r="F5496" s="7"/>
      <c r="G5496" s="7"/>
      <c r="H5496" s="7"/>
      <c r="I5496" s="7"/>
      <c r="N5496" s="5"/>
    </row>
    <row r="5497" spans="5:14" x14ac:dyDescent="0.35">
      <c r="E5497" s="7"/>
      <c r="F5497" s="7"/>
      <c r="G5497" s="7"/>
      <c r="H5497" s="7"/>
      <c r="I5497" s="7"/>
      <c r="N5497" s="5"/>
    </row>
    <row r="5498" spans="5:14" x14ac:dyDescent="0.35">
      <c r="E5498" s="7"/>
      <c r="F5498" s="7"/>
      <c r="G5498" s="7"/>
      <c r="H5498" s="7"/>
      <c r="I5498" s="7"/>
      <c r="N5498" s="5"/>
    </row>
    <row r="5499" spans="5:14" x14ac:dyDescent="0.35">
      <c r="E5499" s="7"/>
      <c r="F5499" s="7"/>
      <c r="G5499" s="7"/>
      <c r="H5499" s="7"/>
      <c r="I5499" s="7"/>
      <c r="N5499" s="5"/>
    </row>
    <row r="5500" spans="5:14" x14ac:dyDescent="0.35">
      <c r="E5500" s="7"/>
      <c r="F5500" s="7"/>
      <c r="G5500" s="7"/>
      <c r="H5500" s="7"/>
      <c r="I5500" s="7"/>
      <c r="N5500" s="5"/>
    </row>
    <row r="5501" spans="5:14" x14ac:dyDescent="0.35">
      <c r="E5501" s="7"/>
      <c r="F5501" s="7"/>
      <c r="G5501" s="7"/>
      <c r="H5501" s="7"/>
      <c r="I5501" s="7"/>
      <c r="N5501" s="5"/>
    </row>
    <row r="5502" spans="5:14" x14ac:dyDescent="0.35">
      <c r="E5502" s="7"/>
      <c r="F5502" s="7"/>
      <c r="G5502" s="7"/>
      <c r="H5502" s="7"/>
      <c r="I5502" s="7"/>
      <c r="N5502" s="5"/>
    </row>
    <row r="5503" spans="5:14" x14ac:dyDescent="0.35">
      <c r="E5503" s="7"/>
      <c r="F5503" s="7"/>
      <c r="G5503" s="7"/>
      <c r="H5503" s="7"/>
      <c r="I5503" s="7"/>
      <c r="N5503" s="5"/>
    </row>
    <row r="5504" spans="5:14" x14ac:dyDescent="0.35">
      <c r="E5504" s="7"/>
      <c r="F5504" s="7"/>
      <c r="G5504" s="7"/>
      <c r="H5504" s="7"/>
      <c r="I5504" s="7"/>
      <c r="N5504" s="5"/>
    </row>
    <row r="5505" spans="5:14" x14ac:dyDescent="0.35">
      <c r="E5505" s="7"/>
      <c r="F5505" s="7"/>
      <c r="G5505" s="7"/>
      <c r="H5505" s="7"/>
      <c r="I5505" s="7"/>
      <c r="N5505" s="5"/>
    </row>
    <row r="5506" spans="5:14" x14ac:dyDescent="0.35">
      <c r="E5506" s="7"/>
      <c r="F5506" s="7"/>
      <c r="G5506" s="7"/>
      <c r="H5506" s="7"/>
      <c r="I5506" s="7"/>
      <c r="N5506" s="5"/>
    </row>
    <row r="5507" spans="5:14" x14ac:dyDescent="0.35">
      <c r="E5507" s="7"/>
      <c r="F5507" s="7"/>
      <c r="G5507" s="7"/>
      <c r="H5507" s="7"/>
      <c r="I5507" s="7"/>
      <c r="N5507" s="5"/>
    </row>
    <row r="5508" spans="5:14" x14ac:dyDescent="0.35">
      <c r="E5508" s="7"/>
      <c r="F5508" s="7"/>
      <c r="G5508" s="7"/>
      <c r="H5508" s="7"/>
      <c r="I5508" s="7"/>
      <c r="N5508" s="5"/>
    </row>
    <row r="5509" spans="5:14" x14ac:dyDescent="0.35">
      <c r="E5509" s="7"/>
      <c r="F5509" s="7"/>
      <c r="G5509" s="7"/>
      <c r="H5509" s="7"/>
      <c r="I5509" s="7"/>
      <c r="N5509" s="5"/>
    </row>
    <row r="5510" spans="5:14" x14ac:dyDescent="0.35">
      <c r="E5510" s="7"/>
      <c r="F5510" s="7"/>
      <c r="G5510" s="7"/>
      <c r="H5510" s="7"/>
      <c r="I5510" s="7"/>
      <c r="N5510" s="5"/>
    </row>
    <row r="5511" spans="5:14" x14ac:dyDescent="0.35">
      <c r="E5511" s="7"/>
      <c r="F5511" s="7"/>
      <c r="G5511" s="7"/>
      <c r="H5511" s="7"/>
      <c r="I5511" s="7"/>
      <c r="N5511" s="5"/>
    </row>
    <row r="5512" spans="5:14" x14ac:dyDescent="0.35">
      <c r="E5512" s="7"/>
      <c r="F5512" s="7"/>
      <c r="G5512" s="7"/>
      <c r="H5512" s="7"/>
      <c r="I5512" s="7"/>
      <c r="N5512" s="5"/>
    </row>
    <row r="5513" spans="5:14" x14ac:dyDescent="0.35">
      <c r="E5513" s="7"/>
      <c r="F5513" s="7"/>
      <c r="G5513" s="7"/>
      <c r="H5513" s="7"/>
      <c r="I5513" s="7"/>
      <c r="N5513" s="5"/>
    </row>
    <row r="5514" spans="5:14" x14ac:dyDescent="0.35">
      <c r="E5514" s="7"/>
      <c r="F5514" s="7"/>
      <c r="G5514" s="7"/>
      <c r="H5514" s="7"/>
      <c r="I5514" s="7"/>
      <c r="N5514" s="5"/>
    </row>
    <row r="5515" spans="5:14" x14ac:dyDescent="0.35">
      <c r="E5515" s="7"/>
      <c r="F5515" s="7"/>
      <c r="G5515" s="7"/>
      <c r="H5515" s="7"/>
      <c r="I5515" s="7"/>
      <c r="N5515" s="5"/>
    </row>
    <row r="5516" spans="5:14" x14ac:dyDescent="0.35">
      <c r="E5516" s="7"/>
      <c r="F5516" s="7"/>
      <c r="G5516" s="7"/>
      <c r="H5516" s="7"/>
      <c r="I5516" s="7"/>
      <c r="N5516" s="5"/>
    </row>
    <row r="5517" spans="5:14" x14ac:dyDescent="0.35">
      <c r="E5517" s="7"/>
      <c r="F5517" s="7"/>
      <c r="G5517" s="7"/>
      <c r="H5517" s="7"/>
      <c r="I5517" s="7"/>
      <c r="N5517" s="5"/>
    </row>
    <row r="5518" spans="5:14" x14ac:dyDescent="0.35">
      <c r="E5518" s="7"/>
      <c r="F5518" s="7"/>
      <c r="G5518" s="7"/>
      <c r="H5518" s="7"/>
      <c r="I5518" s="7"/>
      <c r="N5518" s="5"/>
    </row>
    <row r="5519" spans="5:14" x14ac:dyDescent="0.35">
      <c r="E5519" s="7"/>
      <c r="F5519" s="7"/>
      <c r="G5519" s="7"/>
      <c r="H5519" s="7"/>
      <c r="I5519" s="7"/>
      <c r="N5519" s="5"/>
    </row>
    <row r="5520" spans="5:14" x14ac:dyDescent="0.35">
      <c r="E5520" s="7"/>
      <c r="F5520" s="7"/>
      <c r="G5520" s="7"/>
      <c r="H5520" s="7"/>
      <c r="I5520" s="7"/>
      <c r="N5520" s="5"/>
    </row>
    <row r="5521" spans="5:14" x14ac:dyDescent="0.35">
      <c r="E5521" s="7"/>
      <c r="F5521" s="7"/>
      <c r="G5521" s="7"/>
      <c r="H5521" s="7"/>
      <c r="I5521" s="7"/>
      <c r="N5521" s="5"/>
    </row>
    <row r="5522" spans="5:14" x14ac:dyDescent="0.35">
      <c r="E5522" s="7"/>
      <c r="F5522" s="7"/>
      <c r="G5522" s="7"/>
      <c r="H5522" s="7"/>
      <c r="I5522" s="7"/>
      <c r="N5522" s="5"/>
    </row>
    <row r="5523" spans="5:14" x14ac:dyDescent="0.35">
      <c r="E5523" s="7"/>
      <c r="F5523" s="7"/>
      <c r="G5523" s="7"/>
      <c r="H5523" s="7"/>
      <c r="I5523" s="7"/>
      <c r="N5523" s="5"/>
    </row>
    <row r="5524" spans="5:14" x14ac:dyDescent="0.35">
      <c r="E5524" s="7"/>
      <c r="F5524" s="7"/>
      <c r="G5524" s="7"/>
      <c r="H5524" s="7"/>
      <c r="I5524" s="7"/>
      <c r="N5524" s="5"/>
    </row>
    <row r="5525" spans="5:14" x14ac:dyDescent="0.35">
      <c r="E5525" s="7"/>
      <c r="F5525" s="7"/>
      <c r="G5525" s="7"/>
      <c r="H5525" s="7"/>
      <c r="I5525" s="7"/>
      <c r="N5525" s="5"/>
    </row>
    <row r="5526" spans="5:14" x14ac:dyDescent="0.35">
      <c r="E5526" s="7"/>
      <c r="F5526" s="7"/>
      <c r="G5526" s="7"/>
      <c r="H5526" s="7"/>
      <c r="I5526" s="7"/>
      <c r="N5526" s="5"/>
    </row>
    <row r="5527" spans="5:14" x14ac:dyDescent="0.35">
      <c r="E5527" s="7"/>
      <c r="F5527" s="7"/>
      <c r="G5527" s="7"/>
      <c r="H5527" s="7"/>
      <c r="I5527" s="7"/>
      <c r="N5527" s="5"/>
    </row>
    <row r="5528" spans="5:14" x14ac:dyDescent="0.35">
      <c r="E5528" s="7"/>
      <c r="F5528" s="7"/>
      <c r="G5528" s="7"/>
      <c r="H5528" s="7"/>
      <c r="I5528" s="7"/>
      <c r="N5528" s="5"/>
    </row>
    <row r="5529" spans="5:14" x14ac:dyDescent="0.35">
      <c r="E5529" s="7"/>
      <c r="F5529" s="7"/>
      <c r="G5529" s="7"/>
      <c r="H5529" s="7"/>
      <c r="I5529" s="7"/>
      <c r="N5529" s="5"/>
    </row>
    <row r="5530" spans="5:14" x14ac:dyDescent="0.35">
      <c r="E5530" s="7"/>
      <c r="F5530" s="7"/>
      <c r="G5530" s="7"/>
      <c r="H5530" s="7"/>
      <c r="I5530" s="7"/>
      <c r="N5530" s="5"/>
    </row>
    <row r="5531" spans="5:14" x14ac:dyDescent="0.35">
      <c r="E5531" s="7"/>
      <c r="F5531" s="7"/>
      <c r="G5531" s="7"/>
      <c r="H5531" s="7"/>
      <c r="I5531" s="7"/>
      <c r="N5531" s="5"/>
    </row>
    <row r="5532" spans="5:14" x14ac:dyDescent="0.35">
      <c r="E5532" s="7"/>
      <c r="F5532" s="7"/>
      <c r="G5532" s="7"/>
      <c r="H5532" s="7"/>
      <c r="I5532" s="7"/>
      <c r="N5532" s="5"/>
    </row>
    <row r="5533" spans="5:14" x14ac:dyDescent="0.35">
      <c r="E5533" s="7"/>
      <c r="F5533" s="7"/>
      <c r="G5533" s="7"/>
      <c r="H5533" s="7"/>
      <c r="I5533" s="7"/>
      <c r="N5533" s="5"/>
    </row>
    <row r="5534" spans="5:14" x14ac:dyDescent="0.35">
      <c r="E5534" s="7"/>
      <c r="F5534" s="7"/>
      <c r="G5534" s="7"/>
      <c r="H5534" s="7"/>
      <c r="I5534" s="7"/>
      <c r="N5534" s="5"/>
    </row>
    <row r="5535" spans="5:14" x14ac:dyDescent="0.35">
      <c r="E5535" s="7"/>
      <c r="F5535" s="7"/>
      <c r="G5535" s="7"/>
      <c r="H5535" s="7"/>
      <c r="I5535" s="7"/>
      <c r="N5535" s="5"/>
    </row>
    <row r="5536" spans="5:14" x14ac:dyDescent="0.35">
      <c r="E5536" s="7"/>
      <c r="F5536" s="7"/>
      <c r="G5536" s="7"/>
      <c r="H5536" s="7"/>
      <c r="I5536" s="7"/>
      <c r="N5536" s="5"/>
    </row>
    <row r="5537" spans="5:14" x14ac:dyDescent="0.35">
      <c r="E5537" s="7"/>
      <c r="F5537" s="7"/>
      <c r="G5537" s="7"/>
      <c r="H5537" s="7"/>
      <c r="I5537" s="7"/>
      <c r="N5537" s="5"/>
    </row>
    <row r="5538" spans="5:14" x14ac:dyDescent="0.35">
      <c r="E5538" s="7"/>
      <c r="F5538" s="7"/>
      <c r="G5538" s="7"/>
      <c r="H5538" s="7"/>
      <c r="I5538" s="7"/>
      <c r="N5538" s="5"/>
    </row>
    <row r="5539" spans="5:14" x14ac:dyDescent="0.35">
      <c r="E5539" s="7"/>
      <c r="F5539" s="7"/>
      <c r="G5539" s="7"/>
      <c r="H5539" s="7"/>
      <c r="I5539" s="7"/>
      <c r="N5539" s="5"/>
    </row>
    <row r="5540" spans="5:14" x14ac:dyDescent="0.35">
      <c r="E5540" s="7"/>
      <c r="F5540" s="7"/>
      <c r="G5540" s="7"/>
      <c r="H5540" s="7"/>
      <c r="I5540" s="7"/>
      <c r="N5540" s="5"/>
    </row>
    <row r="5541" spans="5:14" x14ac:dyDescent="0.35">
      <c r="E5541" s="7"/>
      <c r="F5541" s="7"/>
      <c r="G5541" s="7"/>
      <c r="H5541" s="7"/>
      <c r="I5541" s="7"/>
      <c r="N5541" s="5"/>
    </row>
    <row r="5542" spans="5:14" x14ac:dyDescent="0.35">
      <c r="E5542" s="7"/>
      <c r="F5542" s="7"/>
      <c r="G5542" s="7"/>
      <c r="H5542" s="7"/>
      <c r="I5542" s="7"/>
      <c r="N5542" s="5"/>
    </row>
    <row r="5543" spans="5:14" x14ac:dyDescent="0.35">
      <c r="E5543" s="7"/>
      <c r="F5543" s="7"/>
      <c r="G5543" s="7"/>
      <c r="H5543" s="7"/>
      <c r="I5543" s="7"/>
      <c r="N5543" s="5"/>
    </row>
    <row r="5544" spans="5:14" x14ac:dyDescent="0.35">
      <c r="E5544" s="7"/>
      <c r="F5544" s="7"/>
      <c r="G5544" s="7"/>
      <c r="H5544" s="7"/>
      <c r="I5544" s="7"/>
      <c r="N5544" s="5"/>
    </row>
    <row r="5545" spans="5:14" x14ac:dyDescent="0.35">
      <c r="E5545" s="7"/>
      <c r="F5545" s="7"/>
      <c r="G5545" s="7"/>
      <c r="H5545" s="7"/>
      <c r="I5545" s="7"/>
      <c r="N5545" s="5"/>
    </row>
    <row r="5546" spans="5:14" x14ac:dyDescent="0.35">
      <c r="E5546" s="7"/>
      <c r="F5546" s="7"/>
      <c r="G5546" s="7"/>
      <c r="H5546" s="7"/>
      <c r="I5546" s="7"/>
      <c r="N5546" s="5"/>
    </row>
    <row r="5547" spans="5:14" x14ac:dyDescent="0.35">
      <c r="E5547" s="7"/>
      <c r="F5547" s="7"/>
      <c r="G5547" s="7"/>
      <c r="H5547" s="7"/>
      <c r="I5547" s="7"/>
      <c r="N5547" s="5"/>
    </row>
    <row r="5548" spans="5:14" x14ac:dyDescent="0.35">
      <c r="E5548" s="7"/>
      <c r="F5548" s="7"/>
      <c r="G5548" s="7"/>
      <c r="H5548" s="7"/>
      <c r="I5548" s="7"/>
      <c r="N5548" s="5"/>
    </row>
    <row r="5549" spans="5:14" x14ac:dyDescent="0.35">
      <c r="E5549" s="7"/>
      <c r="F5549" s="7"/>
      <c r="G5549" s="7"/>
      <c r="H5549" s="7"/>
      <c r="I5549" s="7"/>
      <c r="N5549" s="5"/>
    </row>
    <row r="5550" spans="5:14" x14ac:dyDescent="0.35">
      <c r="E5550" s="7"/>
      <c r="F5550" s="7"/>
      <c r="G5550" s="7"/>
      <c r="H5550" s="7"/>
      <c r="I5550" s="7"/>
      <c r="N5550" s="5"/>
    </row>
    <row r="5551" spans="5:14" x14ac:dyDescent="0.35">
      <c r="E5551" s="7"/>
      <c r="F5551" s="7"/>
      <c r="G5551" s="7"/>
      <c r="H5551" s="7"/>
      <c r="I5551" s="7"/>
      <c r="N5551" s="5"/>
    </row>
    <row r="5552" spans="5:14" x14ac:dyDescent="0.35">
      <c r="E5552" s="7"/>
      <c r="F5552" s="7"/>
      <c r="G5552" s="7"/>
      <c r="H5552" s="7"/>
      <c r="I5552" s="7"/>
      <c r="N5552" s="5"/>
    </row>
    <row r="5553" spans="5:14" x14ac:dyDescent="0.35">
      <c r="E5553" s="7"/>
      <c r="F5553" s="7"/>
      <c r="G5553" s="7"/>
      <c r="H5553" s="7"/>
      <c r="I5553" s="7"/>
      <c r="N5553" s="5"/>
    </row>
    <row r="5554" spans="5:14" x14ac:dyDescent="0.35">
      <c r="E5554" s="7"/>
      <c r="F5554" s="7"/>
      <c r="G5554" s="7"/>
      <c r="H5554" s="7"/>
      <c r="I5554" s="7"/>
      <c r="N5554" s="5"/>
    </row>
    <row r="5555" spans="5:14" x14ac:dyDescent="0.35">
      <c r="E5555" s="7"/>
      <c r="F5555" s="7"/>
      <c r="G5555" s="7"/>
      <c r="H5555" s="7"/>
      <c r="I5555" s="7"/>
      <c r="N5555" s="5"/>
    </row>
    <row r="5556" spans="5:14" x14ac:dyDescent="0.35">
      <c r="E5556" s="7"/>
      <c r="F5556" s="7"/>
      <c r="G5556" s="7"/>
      <c r="H5556" s="7"/>
      <c r="I5556" s="7"/>
      <c r="N5556" s="5"/>
    </row>
    <row r="5557" spans="5:14" x14ac:dyDescent="0.35">
      <c r="E5557" s="7"/>
      <c r="F5557" s="7"/>
      <c r="G5557" s="7"/>
      <c r="H5557" s="7"/>
      <c r="I5557" s="7"/>
      <c r="N5557" s="5"/>
    </row>
    <row r="5558" spans="5:14" x14ac:dyDescent="0.35">
      <c r="E5558" s="7"/>
      <c r="F5558" s="7"/>
      <c r="G5558" s="7"/>
      <c r="H5558" s="7"/>
      <c r="I5558" s="7"/>
      <c r="N5558" s="5"/>
    </row>
    <row r="5559" spans="5:14" x14ac:dyDescent="0.35">
      <c r="E5559" s="7"/>
      <c r="F5559" s="7"/>
      <c r="G5559" s="7"/>
      <c r="H5559" s="7"/>
      <c r="I5559" s="7"/>
      <c r="N5559" s="5"/>
    </row>
    <row r="5560" spans="5:14" x14ac:dyDescent="0.35">
      <c r="E5560" s="7"/>
      <c r="F5560" s="7"/>
      <c r="G5560" s="7"/>
      <c r="H5560" s="7"/>
      <c r="I5560" s="7"/>
      <c r="N5560" s="5"/>
    </row>
    <row r="5561" spans="5:14" x14ac:dyDescent="0.35">
      <c r="E5561" s="7"/>
      <c r="F5561" s="7"/>
      <c r="G5561" s="7"/>
      <c r="H5561" s="7"/>
      <c r="I5561" s="7"/>
      <c r="N5561" s="5"/>
    </row>
    <row r="5562" spans="5:14" x14ac:dyDescent="0.35">
      <c r="E5562" s="7"/>
      <c r="F5562" s="7"/>
      <c r="G5562" s="7"/>
      <c r="H5562" s="7"/>
      <c r="I5562" s="7"/>
      <c r="N5562" s="5"/>
    </row>
    <row r="5563" spans="5:14" x14ac:dyDescent="0.35">
      <c r="E5563" s="7"/>
      <c r="F5563" s="7"/>
      <c r="G5563" s="7"/>
      <c r="H5563" s="7"/>
      <c r="I5563" s="7"/>
      <c r="N5563" s="5"/>
    </row>
    <row r="5564" spans="5:14" x14ac:dyDescent="0.35">
      <c r="E5564" s="7"/>
      <c r="F5564" s="7"/>
      <c r="G5564" s="7"/>
      <c r="H5564" s="7"/>
      <c r="I5564" s="7"/>
      <c r="N5564" s="5"/>
    </row>
    <row r="5565" spans="5:14" x14ac:dyDescent="0.35">
      <c r="E5565" s="7"/>
      <c r="F5565" s="7"/>
      <c r="G5565" s="7"/>
      <c r="H5565" s="7"/>
      <c r="I5565" s="7"/>
      <c r="N5565" s="5"/>
    </row>
    <row r="5566" spans="5:14" x14ac:dyDescent="0.35">
      <c r="E5566" s="7"/>
      <c r="F5566" s="7"/>
      <c r="G5566" s="7"/>
      <c r="H5566" s="7"/>
      <c r="I5566" s="7"/>
      <c r="N5566" s="5"/>
    </row>
    <row r="5567" spans="5:14" x14ac:dyDescent="0.35">
      <c r="E5567" s="7"/>
      <c r="F5567" s="7"/>
      <c r="G5567" s="7"/>
      <c r="H5567" s="7"/>
      <c r="I5567" s="7"/>
      <c r="N5567" s="5"/>
    </row>
    <row r="5568" spans="5:14" x14ac:dyDescent="0.35">
      <c r="E5568" s="7"/>
      <c r="F5568" s="7"/>
      <c r="G5568" s="7"/>
      <c r="H5568" s="7"/>
      <c r="I5568" s="7"/>
      <c r="N5568" s="5"/>
    </row>
    <row r="5569" spans="5:14" x14ac:dyDescent="0.35">
      <c r="E5569" s="7"/>
      <c r="F5569" s="7"/>
      <c r="G5569" s="7"/>
      <c r="H5569" s="7"/>
      <c r="I5569" s="7"/>
      <c r="N5569" s="5"/>
    </row>
    <row r="5570" spans="5:14" x14ac:dyDescent="0.35">
      <c r="E5570" s="7"/>
      <c r="F5570" s="7"/>
      <c r="G5570" s="7"/>
      <c r="H5570" s="7"/>
      <c r="I5570" s="7"/>
      <c r="N5570" s="5"/>
    </row>
    <row r="5571" spans="5:14" x14ac:dyDescent="0.35">
      <c r="E5571" s="7"/>
      <c r="F5571" s="7"/>
      <c r="G5571" s="7"/>
      <c r="H5571" s="7"/>
      <c r="I5571" s="7"/>
      <c r="N5571" s="5"/>
    </row>
    <row r="5572" spans="5:14" x14ac:dyDescent="0.35">
      <c r="E5572" s="7"/>
      <c r="F5572" s="7"/>
      <c r="G5572" s="7"/>
      <c r="H5572" s="7"/>
      <c r="I5572" s="7"/>
      <c r="N5572" s="5"/>
    </row>
    <row r="5573" spans="5:14" x14ac:dyDescent="0.35">
      <c r="E5573" s="7"/>
      <c r="F5573" s="7"/>
      <c r="G5573" s="7"/>
      <c r="H5573" s="7"/>
      <c r="I5573" s="7"/>
      <c r="N5573" s="5"/>
    </row>
    <row r="5574" spans="5:14" x14ac:dyDescent="0.35">
      <c r="E5574" s="7"/>
      <c r="F5574" s="7"/>
      <c r="G5574" s="7"/>
      <c r="H5574" s="7"/>
      <c r="I5574" s="7"/>
      <c r="N5574" s="5"/>
    </row>
    <row r="5575" spans="5:14" x14ac:dyDescent="0.35">
      <c r="E5575" s="7"/>
      <c r="F5575" s="7"/>
      <c r="G5575" s="7"/>
      <c r="H5575" s="7"/>
      <c r="I5575" s="7"/>
      <c r="N5575" s="5"/>
    </row>
    <row r="5576" spans="5:14" x14ac:dyDescent="0.35">
      <c r="E5576" s="7"/>
      <c r="F5576" s="7"/>
      <c r="G5576" s="7"/>
      <c r="H5576" s="7"/>
      <c r="I5576" s="7"/>
      <c r="N5576" s="5"/>
    </row>
    <row r="5577" spans="5:14" x14ac:dyDescent="0.35">
      <c r="E5577" s="7"/>
      <c r="F5577" s="7"/>
      <c r="G5577" s="7"/>
      <c r="H5577" s="7"/>
      <c r="I5577" s="7"/>
      <c r="N5577" s="5"/>
    </row>
    <row r="5578" spans="5:14" x14ac:dyDescent="0.35">
      <c r="E5578" s="7"/>
      <c r="F5578" s="7"/>
      <c r="G5578" s="7"/>
      <c r="H5578" s="7"/>
      <c r="I5578" s="7"/>
      <c r="N5578" s="5"/>
    </row>
    <row r="5579" spans="5:14" x14ac:dyDescent="0.35">
      <c r="E5579" s="7"/>
      <c r="F5579" s="7"/>
      <c r="G5579" s="7"/>
      <c r="H5579" s="7"/>
      <c r="I5579" s="7"/>
      <c r="N5579" s="5"/>
    </row>
    <row r="5580" spans="5:14" x14ac:dyDescent="0.35">
      <c r="E5580" s="7"/>
      <c r="F5580" s="7"/>
      <c r="G5580" s="7"/>
      <c r="H5580" s="7"/>
      <c r="I5580" s="7"/>
      <c r="N5580" s="5"/>
    </row>
    <row r="5581" spans="5:14" x14ac:dyDescent="0.35">
      <c r="E5581" s="7"/>
      <c r="F5581" s="7"/>
      <c r="G5581" s="7"/>
      <c r="H5581" s="7"/>
      <c r="I5581" s="7"/>
      <c r="N5581" s="5"/>
    </row>
    <row r="5582" spans="5:14" x14ac:dyDescent="0.35">
      <c r="E5582" s="7"/>
      <c r="F5582" s="7"/>
      <c r="G5582" s="7"/>
      <c r="H5582" s="7"/>
      <c r="I5582" s="7"/>
      <c r="N5582" s="5"/>
    </row>
    <row r="5583" spans="5:14" x14ac:dyDescent="0.35">
      <c r="E5583" s="7"/>
      <c r="F5583" s="7"/>
      <c r="G5583" s="7"/>
      <c r="H5583" s="7"/>
      <c r="I5583" s="7"/>
      <c r="N5583" s="5"/>
    </row>
    <row r="5584" spans="5:14" x14ac:dyDescent="0.35">
      <c r="E5584" s="7"/>
      <c r="F5584" s="7"/>
      <c r="G5584" s="7"/>
      <c r="H5584" s="7"/>
      <c r="I5584" s="7"/>
      <c r="N5584" s="5"/>
    </row>
    <row r="5585" spans="5:14" x14ac:dyDescent="0.35">
      <c r="E5585" s="7"/>
      <c r="F5585" s="7"/>
      <c r="G5585" s="7"/>
      <c r="H5585" s="7"/>
      <c r="I5585" s="7"/>
      <c r="N5585" s="5"/>
    </row>
    <row r="5586" spans="5:14" x14ac:dyDescent="0.35">
      <c r="E5586" s="7"/>
      <c r="F5586" s="7"/>
      <c r="G5586" s="7"/>
      <c r="H5586" s="7"/>
      <c r="I5586" s="7"/>
      <c r="N5586" s="5"/>
    </row>
    <row r="5587" spans="5:14" x14ac:dyDescent="0.35">
      <c r="E5587" s="7"/>
      <c r="F5587" s="7"/>
      <c r="G5587" s="7"/>
      <c r="H5587" s="7"/>
      <c r="I5587" s="7"/>
      <c r="N5587" s="5"/>
    </row>
    <row r="5588" spans="5:14" x14ac:dyDescent="0.35">
      <c r="E5588" s="7"/>
      <c r="F5588" s="7"/>
      <c r="G5588" s="7"/>
      <c r="H5588" s="7"/>
      <c r="I5588" s="7"/>
      <c r="N5588" s="5"/>
    </row>
    <row r="5589" spans="5:14" x14ac:dyDescent="0.35">
      <c r="E5589" s="7"/>
      <c r="F5589" s="7"/>
      <c r="G5589" s="7"/>
      <c r="H5589" s="7"/>
      <c r="I5589" s="7"/>
      <c r="N5589" s="5"/>
    </row>
    <row r="5590" spans="5:14" x14ac:dyDescent="0.35">
      <c r="E5590" s="7"/>
      <c r="F5590" s="7"/>
      <c r="G5590" s="7"/>
      <c r="H5590" s="7"/>
      <c r="I5590" s="7"/>
      <c r="N5590" s="5"/>
    </row>
    <row r="5591" spans="5:14" x14ac:dyDescent="0.35">
      <c r="E5591" s="7"/>
      <c r="F5591" s="7"/>
      <c r="G5591" s="7"/>
      <c r="H5591" s="7"/>
      <c r="I5591" s="7"/>
      <c r="N5591" s="5"/>
    </row>
    <row r="5592" spans="5:14" x14ac:dyDescent="0.35">
      <c r="E5592" s="7"/>
      <c r="F5592" s="7"/>
      <c r="G5592" s="7"/>
      <c r="H5592" s="7"/>
      <c r="I5592" s="7"/>
      <c r="N5592" s="5"/>
    </row>
    <row r="5593" spans="5:14" x14ac:dyDescent="0.35">
      <c r="E5593" s="7"/>
      <c r="F5593" s="7"/>
      <c r="G5593" s="7"/>
      <c r="H5593" s="7"/>
      <c r="I5593" s="7"/>
      <c r="N5593" s="5"/>
    </row>
    <row r="5594" spans="5:14" x14ac:dyDescent="0.35">
      <c r="E5594" s="7"/>
      <c r="F5594" s="7"/>
      <c r="G5594" s="7"/>
      <c r="H5594" s="7"/>
      <c r="I5594" s="7"/>
      <c r="N5594" s="5"/>
    </row>
    <row r="5595" spans="5:14" x14ac:dyDescent="0.35">
      <c r="E5595" s="7"/>
      <c r="F5595" s="7"/>
      <c r="G5595" s="7"/>
      <c r="H5595" s="7"/>
      <c r="I5595" s="7"/>
      <c r="N5595" s="5"/>
    </row>
    <row r="5596" spans="5:14" x14ac:dyDescent="0.35">
      <c r="E5596" s="7"/>
      <c r="F5596" s="7"/>
      <c r="G5596" s="7"/>
      <c r="H5596" s="7"/>
      <c r="I5596" s="7"/>
      <c r="N5596" s="5"/>
    </row>
    <row r="5597" spans="5:14" x14ac:dyDescent="0.35">
      <c r="E5597" s="7"/>
      <c r="F5597" s="7"/>
      <c r="G5597" s="7"/>
      <c r="H5597" s="7"/>
      <c r="I5597" s="7"/>
      <c r="N5597" s="5"/>
    </row>
    <row r="5598" spans="5:14" x14ac:dyDescent="0.35">
      <c r="E5598" s="7"/>
      <c r="F5598" s="7"/>
      <c r="G5598" s="7"/>
      <c r="H5598" s="7"/>
      <c r="I5598" s="7"/>
      <c r="N5598" s="5"/>
    </row>
    <row r="5599" spans="5:14" x14ac:dyDescent="0.35">
      <c r="E5599" s="7"/>
      <c r="F5599" s="7"/>
      <c r="G5599" s="7"/>
      <c r="H5599" s="7"/>
      <c r="I5599" s="7"/>
      <c r="N5599" s="5"/>
    </row>
    <row r="5600" spans="5:14" x14ac:dyDescent="0.35">
      <c r="E5600" s="7"/>
      <c r="F5600" s="7"/>
      <c r="G5600" s="7"/>
      <c r="H5600" s="7"/>
      <c r="I5600" s="7"/>
      <c r="N5600" s="5"/>
    </row>
    <row r="5601" spans="5:14" x14ac:dyDescent="0.35">
      <c r="E5601" s="7"/>
      <c r="F5601" s="7"/>
      <c r="G5601" s="7"/>
      <c r="H5601" s="7"/>
      <c r="I5601" s="7"/>
      <c r="N5601" s="5"/>
    </row>
    <row r="5602" spans="5:14" x14ac:dyDescent="0.35">
      <c r="E5602" s="7"/>
      <c r="F5602" s="7"/>
      <c r="G5602" s="7"/>
      <c r="H5602" s="7"/>
      <c r="I5602" s="7"/>
      <c r="N5602" s="5"/>
    </row>
    <row r="5603" spans="5:14" x14ac:dyDescent="0.35">
      <c r="E5603" s="7"/>
      <c r="F5603" s="7"/>
      <c r="G5603" s="7"/>
      <c r="H5603" s="7"/>
      <c r="I5603" s="7"/>
      <c r="N5603" s="5"/>
    </row>
    <row r="5604" spans="5:14" x14ac:dyDescent="0.35">
      <c r="E5604" s="7"/>
      <c r="F5604" s="7"/>
      <c r="G5604" s="7"/>
      <c r="H5604" s="7"/>
      <c r="I5604" s="7"/>
      <c r="N5604" s="5"/>
    </row>
    <row r="5605" spans="5:14" x14ac:dyDescent="0.35">
      <c r="E5605" s="7"/>
      <c r="F5605" s="7"/>
      <c r="G5605" s="7"/>
      <c r="H5605" s="7"/>
      <c r="I5605" s="7"/>
      <c r="N5605" s="5"/>
    </row>
    <row r="5606" spans="5:14" x14ac:dyDescent="0.35">
      <c r="E5606" s="7"/>
      <c r="F5606" s="7"/>
      <c r="G5606" s="7"/>
      <c r="H5606" s="7"/>
      <c r="I5606" s="7"/>
      <c r="N5606" s="5"/>
    </row>
    <row r="5607" spans="5:14" x14ac:dyDescent="0.35">
      <c r="E5607" s="7"/>
      <c r="F5607" s="7"/>
      <c r="G5607" s="7"/>
      <c r="H5607" s="7"/>
      <c r="I5607" s="7"/>
      <c r="N5607" s="5"/>
    </row>
    <row r="5608" spans="5:14" x14ac:dyDescent="0.35">
      <c r="E5608" s="7"/>
      <c r="F5608" s="7"/>
      <c r="G5608" s="7"/>
      <c r="H5608" s="7"/>
      <c r="I5608" s="7"/>
      <c r="N5608" s="5"/>
    </row>
    <row r="5609" spans="5:14" x14ac:dyDescent="0.35">
      <c r="E5609" s="7"/>
      <c r="F5609" s="7"/>
      <c r="G5609" s="7"/>
      <c r="H5609" s="7"/>
      <c r="I5609" s="7"/>
      <c r="N5609" s="5"/>
    </row>
    <row r="5610" spans="5:14" x14ac:dyDescent="0.35">
      <c r="E5610" s="7"/>
      <c r="F5610" s="7"/>
      <c r="G5610" s="7"/>
      <c r="H5610" s="7"/>
      <c r="I5610" s="7"/>
      <c r="N5610" s="5"/>
    </row>
    <row r="5611" spans="5:14" x14ac:dyDescent="0.35">
      <c r="E5611" s="7"/>
      <c r="F5611" s="7"/>
      <c r="G5611" s="7"/>
      <c r="H5611" s="7"/>
      <c r="I5611" s="7"/>
      <c r="N5611" s="5"/>
    </row>
    <row r="5612" spans="5:14" x14ac:dyDescent="0.35">
      <c r="E5612" s="7"/>
      <c r="F5612" s="7"/>
      <c r="G5612" s="7"/>
      <c r="H5612" s="7"/>
      <c r="I5612" s="7"/>
      <c r="N5612" s="5"/>
    </row>
    <row r="5613" spans="5:14" x14ac:dyDescent="0.35">
      <c r="E5613" s="7"/>
      <c r="F5613" s="7"/>
      <c r="G5613" s="7"/>
      <c r="H5613" s="7"/>
      <c r="I5613" s="7"/>
      <c r="N5613" s="5"/>
    </row>
    <row r="5614" spans="5:14" x14ac:dyDescent="0.35">
      <c r="E5614" s="7"/>
      <c r="F5614" s="7"/>
      <c r="G5614" s="7"/>
      <c r="H5614" s="7"/>
      <c r="I5614" s="7"/>
      <c r="N5614" s="5"/>
    </row>
    <row r="5615" spans="5:14" x14ac:dyDescent="0.35">
      <c r="E5615" s="7"/>
      <c r="F5615" s="7"/>
      <c r="G5615" s="7"/>
      <c r="H5615" s="7"/>
      <c r="I5615" s="7"/>
      <c r="N5615" s="5"/>
    </row>
    <row r="5616" spans="5:14" x14ac:dyDescent="0.35">
      <c r="E5616" s="7"/>
      <c r="F5616" s="7"/>
      <c r="G5616" s="7"/>
      <c r="H5616" s="7"/>
      <c r="I5616" s="7"/>
      <c r="N5616" s="5"/>
    </row>
    <row r="5617" spans="5:14" x14ac:dyDescent="0.35">
      <c r="E5617" s="7"/>
      <c r="F5617" s="7"/>
      <c r="G5617" s="7"/>
      <c r="H5617" s="7"/>
      <c r="I5617" s="7"/>
      <c r="N5617" s="5"/>
    </row>
    <row r="5618" spans="5:14" x14ac:dyDescent="0.35">
      <c r="E5618" s="7"/>
      <c r="F5618" s="7"/>
      <c r="G5618" s="7"/>
      <c r="H5618" s="7"/>
      <c r="I5618" s="7"/>
      <c r="N5618" s="5"/>
    </row>
    <row r="5619" spans="5:14" x14ac:dyDescent="0.35">
      <c r="E5619" s="7"/>
      <c r="F5619" s="7"/>
      <c r="G5619" s="7"/>
      <c r="H5619" s="7"/>
      <c r="I5619" s="7"/>
      <c r="N5619" s="5"/>
    </row>
    <row r="5620" spans="5:14" x14ac:dyDescent="0.35">
      <c r="E5620" s="7"/>
      <c r="F5620" s="7"/>
      <c r="G5620" s="7"/>
      <c r="H5620" s="7"/>
      <c r="I5620" s="7"/>
      <c r="N5620" s="5"/>
    </row>
    <row r="5621" spans="5:14" x14ac:dyDescent="0.35">
      <c r="E5621" s="7"/>
      <c r="F5621" s="7"/>
      <c r="G5621" s="7"/>
      <c r="H5621" s="7"/>
      <c r="I5621" s="7"/>
      <c r="N5621" s="5"/>
    </row>
    <row r="5622" spans="5:14" x14ac:dyDescent="0.35">
      <c r="E5622" s="7"/>
      <c r="F5622" s="7"/>
      <c r="G5622" s="7"/>
      <c r="H5622" s="7"/>
      <c r="I5622" s="7"/>
      <c r="N5622" s="5"/>
    </row>
    <row r="5623" spans="5:14" x14ac:dyDescent="0.35">
      <c r="E5623" s="7"/>
      <c r="F5623" s="7"/>
      <c r="G5623" s="7"/>
      <c r="H5623" s="7"/>
      <c r="I5623" s="7"/>
      <c r="N5623" s="5"/>
    </row>
    <row r="5624" spans="5:14" x14ac:dyDescent="0.35">
      <c r="E5624" s="7"/>
      <c r="F5624" s="7"/>
      <c r="G5624" s="7"/>
      <c r="H5624" s="7"/>
      <c r="I5624" s="7"/>
      <c r="N5624" s="5"/>
    </row>
    <row r="5625" spans="5:14" x14ac:dyDescent="0.35">
      <c r="E5625" s="7"/>
      <c r="F5625" s="7"/>
      <c r="G5625" s="7"/>
      <c r="H5625" s="7"/>
      <c r="I5625" s="7"/>
      <c r="N5625" s="5"/>
    </row>
    <row r="5626" spans="5:14" x14ac:dyDescent="0.35">
      <c r="E5626" s="7"/>
      <c r="F5626" s="7"/>
      <c r="G5626" s="7"/>
      <c r="H5626" s="7"/>
      <c r="I5626" s="7"/>
      <c r="N5626" s="5"/>
    </row>
    <row r="5627" spans="5:14" x14ac:dyDescent="0.35">
      <c r="E5627" s="7"/>
      <c r="F5627" s="7"/>
      <c r="G5627" s="7"/>
      <c r="H5627" s="7"/>
      <c r="I5627" s="7"/>
      <c r="N5627" s="5"/>
    </row>
    <row r="5628" spans="5:14" x14ac:dyDescent="0.35">
      <c r="E5628" s="7"/>
      <c r="F5628" s="7"/>
      <c r="G5628" s="7"/>
      <c r="H5628" s="7"/>
      <c r="I5628" s="7"/>
      <c r="N5628" s="5"/>
    </row>
    <row r="5629" spans="5:14" x14ac:dyDescent="0.35">
      <c r="E5629" s="7"/>
      <c r="F5629" s="7"/>
      <c r="G5629" s="7"/>
      <c r="H5629" s="7"/>
      <c r="I5629" s="7"/>
      <c r="N5629" s="5"/>
    </row>
    <row r="5630" spans="5:14" x14ac:dyDescent="0.35">
      <c r="E5630" s="7"/>
      <c r="F5630" s="7"/>
      <c r="G5630" s="7"/>
      <c r="H5630" s="7"/>
      <c r="I5630" s="7"/>
      <c r="N5630" s="5"/>
    </row>
    <row r="5631" spans="5:14" x14ac:dyDescent="0.35">
      <c r="E5631" s="7"/>
      <c r="F5631" s="7"/>
      <c r="G5631" s="7"/>
      <c r="H5631" s="7"/>
      <c r="I5631" s="7"/>
      <c r="N5631" s="5"/>
    </row>
    <row r="5632" spans="5:14" x14ac:dyDescent="0.35">
      <c r="E5632" s="7"/>
      <c r="F5632" s="7"/>
      <c r="G5632" s="7"/>
      <c r="H5632" s="7"/>
      <c r="I5632" s="7"/>
      <c r="N5632" s="5"/>
    </row>
    <row r="5633" spans="5:14" x14ac:dyDescent="0.35">
      <c r="E5633" s="7"/>
      <c r="F5633" s="7"/>
      <c r="G5633" s="7"/>
      <c r="H5633" s="7"/>
      <c r="I5633" s="7"/>
      <c r="N5633" s="5"/>
    </row>
    <row r="5634" spans="5:14" x14ac:dyDescent="0.35">
      <c r="E5634" s="7"/>
      <c r="F5634" s="7"/>
      <c r="G5634" s="7"/>
      <c r="H5634" s="7"/>
      <c r="I5634" s="7"/>
      <c r="N5634" s="5"/>
    </row>
    <row r="5635" spans="5:14" x14ac:dyDescent="0.35">
      <c r="E5635" s="7"/>
      <c r="F5635" s="7"/>
      <c r="G5635" s="7"/>
      <c r="H5635" s="7"/>
      <c r="I5635" s="7"/>
      <c r="N5635" s="5"/>
    </row>
    <row r="5636" spans="5:14" x14ac:dyDescent="0.35">
      <c r="E5636" s="7"/>
      <c r="F5636" s="7"/>
      <c r="G5636" s="7"/>
      <c r="H5636" s="7"/>
      <c r="I5636" s="7"/>
      <c r="N5636" s="5"/>
    </row>
    <row r="5637" spans="5:14" x14ac:dyDescent="0.35">
      <c r="E5637" s="7"/>
      <c r="F5637" s="7"/>
      <c r="G5637" s="7"/>
      <c r="H5637" s="7"/>
      <c r="I5637" s="7"/>
      <c r="N5637" s="5"/>
    </row>
    <row r="5638" spans="5:14" x14ac:dyDescent="0.35">
      <c r="E5638" s="7"/>
      <c r="F5638" s="7"/>
      <c r="G5638" s="7"/>
      <c r="H5638" s="7"/>
      <c r="I5638" s="7"/>
      <c r="N5638" s="5"/>
    </row>
    <row r="5639" spans="5:14" x14ac:dyDescent="0.35">
      <c r="E5639" s="7"/>
      <c r="F5639" s="7"/>
      <c r="G5639" s="7"/>
      <c r="H5639" s="7"/>
      <c r="I5639" s="7"/>
      <c r="N5639" s="5"/>
    </row>
    <row r="5640" spans="5:14" x14ac:dyDescent="0.35">
      <c r="E5640" s="7"/>
      <c r="F5640" s="7"/>
      <c r="G5640" s="7"/>
      <c r="H5640" s="7"/>
      <c r="I5640" s="7"/>
      <c r="N5640" s="5"/>
    </row>
    <row r="5641" spans="5:14" x14ac:dyDescent="0.35">
      <c r="E5641" s="7"/>
      <c r="F5641" s="7"/>
      <c r="G5641" s="7"/>
      <c r="H5641" s="7"/>
      <c r="I5641" s="7"/>
      <c r="N5641" s="5"/>
    </row>
    <row r="5642" spans="5:14" x14ac:dyDescent="0.35">
      <c r="E5642" s="7"/>
      <c r="F5642" s="7"/>
      <c r="G5642" s="7"/>
      <c r="H5642" s="7"/>
      <c r="I5642" s="7"/>
      <c r="N5642" s="5"/>
    </row>
    <row r="5643" spans="5:14" x14ac:dyDescent="0.35">
      <c r="E5643" s="7"/>
      <c r="F5643" s="7"/>
      <c r="G5643" s="7"/>
      <c r="H5643" s="7"/>
      <c r="I5643" s="7"/>
      <c r="N5643" s="5"/>
    </row>
    <row r="5644" spans="5:14" x14ac:dyDescent="0.35">
      <c r="E5644" s="7"/>
      <c r="F5644" s="7"/>
      <c r="G5644" s="7"/>
      <c r="H5644" s="7"/>
      <c r="I5644" s="7"/>
      <c r="N5644" s="5"/>
    </row>
    <row r="5645" spans="5:14" x14ac:dyDescent="0.35">
      <c r="E5645" s="7"/>
      <c r="F5645" s="7"/>
      <c r="G5645" s="7"/>
      <c r="H5645" s="7"/>
      <c r="I5645" s="7"/>
      <c r="N5645" s="5"/>
    </row>
    <row r="5646" spans="5:14" x14ac:dyDescent="0.35">
      <c r="E5646" s="7"/>
      <c r="F5646" s="7"/>
      <c r="G5646" s="7"/>
      <c r="H5646" s="7"/>
      <c r="I5646" s="7"/>
      <c r="N5646" s="5"/>
    </row>
    <row r="5647" spans="5:14" x14ac:dyDescent="0.35">
      <c r="E5647" s="7"/>
      <c r="F5647" s="7"/>
      <c r="G5647" s="7"/>
      <c r="H5647" s="7"/>
      <c r="I5647" s="7"/>
      <c r="N5647" s="5"/>
    </row>
    <row r="5648" spans="5:14" x14ac:dyDescent="0.35">
      <c r="E5648" s="7"/>
      <c r="F5648" s="7"/>
      <c r="G5648" s="7"/>
      <c r="H5648" s="7"/>
      <c r="I5648" s="7"/>
      <c r="N5648" s="5"/>
    </row>
    <row r="5649" spans="5:14" x14ac:dyDescent="0.35">
      <c r="E5649" s="7"/>
      <c r="F5649" s="7"/>
      <c r="G5649" s="7"/>
      <c r="H5649" s="7"/>
      <c r="I5649" s="7"/>
      <c r="N5649" s="5"/>
    </row>
    <row r="5650" spans="5:14" x14ac:dyDescent="0.35">
      <c r="E5650" s="7"/>
      <c r="F5650" s="7"/>
      <c r="G5650" s="7"/>
      <c r="H5650" s="7"/>
      <c r="I5650" s="7"/>
      <c r="N5650" s="5"/>
    </row>
    <row r="5651" spans="5:14" x14ac:dyDescent="0.35">
      <c r="E5651" s="7"/>
      <c r="F5651" s="7"/>
      <c r="G5651" s="7"/>
      <c r="H5651" s="7"/>
      <c r="I5651" s="7"/>
      <c r="N5651" s="5"/>
    </row>
    <row r="5652" spans="5:14" x14ac:dyDescent="0.35">
      <c r="E5652" s="7"/>
      <c r="F5652" s="7"/>
      <c r="G5652" s="7"/>
      <c r="H5652" s="7"/>
      <c r="I5652" s="7"/>
      <c r="N5652" s="5"/>
    </row>
    <row r="5653" spans="5:14" x14ac:dyDescent="0.35">
      <c r="E5653" s="7"/>
      <c r="F5653" s="7"/>
      <c r="G5653" s="7"/>
      <c r="H5653" s="7"/>
      <c r="I5653" s="7"/>
      <c r="N5653" s="5"/>
    </row>
    <row r="5654" spans="5:14" x14ac:dyDescent="0.35">
      <c r="E5654" s="7"/>
      <c r="F5654" s="7"/>
      <c r="G5654" s="7"/>
      <c r="H5654" s="7"/>
      <c r="I5654" s="7"/>
      <c r="N5654" s="5"/>
    </row>
    <row r="5655" spans="5:14" x14ac:dyDescent="0.35">
      <c r="E5655" s="7"/>
      <c r="F5655" s="7"/>
      <c r="G5655" s="7"/>
      <c r="H5655" s="7"/>
      <c r="I5655" s="7"/>
      <c r="N5655" s="5"/>
    </row>
    <row r="5656" spans="5:14" x14ac:dyDescent="0.35">
      <c r="E5656" s="7"/>
      <c r="F5656" s="7"/>
      <c r="G5656" s="7"/>
      <c r="H5656" s="7"/>
      <c r="I5656" s="7"/>
      <c r="N5656" s="5"/>
    </row>
    <row r="5657" spans="5:14" x14ac:dyDescent="0.35">
      <c r="E5657" s="7"/>
      <c r="F5657" s="7"/>
      <c r="G5657" s="7"/>
      <c r="H5657" s="7"/>
      <c r="I5657" s="7"/>
      <c r="N5657" s="5"/>
    </row>
    <row r="5658" spans="5:14" x14ac:dyDescent="0.35">
      <c r="E5658" s="7"/>
      <c r="F5658" s="7"/>
      <c r="G5658" s="7"/>
      <c r="H5658" s="7"/>
      <c r="I5658" s="7"/>
      <c r="N5658" s="5"/>
    </row>
    <row r="5659" spans="5:14" x14ac:dyDescent="0.35">
      <c r="E5659" s="7"/>
      <c r="F5659" s="7"/>
      <c r="G5659" s="7"/>
      <c r="H5659" s="7"/>
      <c r="I5659" s="7"/>
      <c r="N5659" s="5"/>
    </row>
    <row r="5660" spans="5:14" x14ac:dyDescent="0.35">
      <c r="E5660" s="7"/>
      <c r="F5660" s="7"/>
      <c r="G5660" s="7"/>
      <c r="H5660" s="7"/>
      <c r="I5660" s="7"/>
      <c r="N5660" s="5"/>
    </row>
    <row r="5661" spans="5:14" x14ac:dyDescent="0.35">
      <c r="E5661" s="7"/>
      <c r="F5661" s="7"/>
      <c r="G5661" s="7"/>
      <c r="H5661" s="7"/>
      <c r="I5661" s="7"/>
      <c r="N5661" s="5"/>
    </row>
    <row r="5662" spans="5:14" x14ac:dyDescent="0.35">
      <c r="E5662" s="7"/>
      <c r="F5662" s="7"/>
      <c r="G5662" s="7"/>
      <c r="H5662" s="7"/>
      <c r="I5662" s="7"/>
      <c r="N5662" s="5"/>
    </row>
    <row r="5663" spans="5:14" x14ac:dyDescent="0.35">
      <c r="E5663" s="7"/>
      <c r="F5663" s="7"/>
      <c r="G5663" s="7"/>
      <c r="H5663" s="7"/>
      <c r="I5663" s="7"/>
      <c r="N5663" s="5"/>
    </row>
    <row r="5664" spans="5:14" x14ac:dyDescent="0.35">
      <c r="E5664" s="7"/>
      <c r="F5664" s="7"/>
      <c r="G5664" s="7"/>
      <c r="H5664" s="7"/>
      <c r="I5664" s="7"/>
      <c r="N5664" s="5"/>
    </row>
    <row r="5665" spans="5:14" x14ac:dyDescent="0.35">
      <c r="E5665" s="7"/>
      <c r="F5665" s="7"/>
      <c r="G5665" s="7"/>
      <c r="H5665" s="7"/>
      <c r="I5665" s="7"/>
      <c r="N5665" s="5"/>
    </row>
    <row r="5666" spans="5:14" x14ac:dyDescent="0.35">
      <c r="E5666" s="7"/>
      <c r="F5666" s="7"/>
      <c r="G5666" s="7"/>
      <c r="H5666" s="7"/>
      <c r="I5666" s="7"/>
      <c r="N5666" s="5"/>
    </row>
    <row r="5667" spans="5:14" x14ac:dyDescent="0.35">
      <c r="E5667" s="7"/>
      <c r="F5667" s="7"/>
      <c r="G5667" s="7"/>
      <c r="H5667" s="7"/>
      <c r="I5667" s="7"/>
      <c r="N5667" s="5"/>
    </row>
    <row r="5668" spans="5:14" x14ac:dyDescent="0.35">
      <c r="E5668" s="7"/>
      <c r="F5668" s="7"/>
      <c r="G5668" s="7"/>
      <c r="H5668" s="7"/>
      <c r="I5668" s="7"/>
      <c r="N5668" s="5"/>
    </row>
    <row r="5669" spans="5:14" x14ac:dyDescent="0.35">
      <c r="E5669" s="7"/>
      <c r="F5669" s="7"/>
      <c r="G5669" s="7"/>
      <c r="H5669" s="7"/>
      <c r="I5669" s="7"/>
      <c r="N5669" s="5"/>
    </row>
    <row r="5670" spans="5:14" x14ac:dyDescent="0.35">
      <c r="E5670" s="7"/>
      <c r="F5670" s="7"/>
      <c r="G5670" s="7"/>
      <c r="H5670" s="7"/>
      <c r="I5670" s="7"/>
      <c r="N5670" s="5"/>
    </row>
    <row r="5671" spans="5:14" x14ac:dyDescent="0.35">
      <c r="E5671" s="7"/>
      <c r="F5671" s="7"/>
      <c r="G5671" s="7"/>
      <c r="H5671" s="7"/>
      <c r="I5671" s="7"/>
      <c r="N5671" s="5"/>
    </row>
    <row r="5672" spans="5:14" x14ac:dyDescent="0.35">
      <c r="E5672" s="7"/>
      <c r="F5672" s="7"/>
      <c r="G5672" s="7"/>
      <c r="H5672" s="7"/>
      <c r="I5672" s="7"/>
      <c r="N5672" s="5"/>
    </row>
    <row r="5673" spans="5:14" x14ac:dyDescent="0.35">
      <c r="E5673" s="7"/>
      <c r="F5673" s="7"/>
      <c r="G5673" s="7"/>
      <c r="H5673" s="7"/>
      <c r="I5673" s="7"/>
      <c r="N5673" s="5"/>
    </row>
    <row r="5674" spans="5:14" x14ac:dyDescent="0.35">
      <c r="E5674" s="7"/>
      <c r="F5674" s="7"/>
      <c r="G5674" s="7"/>
      <c r="H5674" s="7"/>
      <c r="I5674" s="7"/>
      <c r="N5674" s="5"/>
    </row>
    <row r="5675" spans="5:14" x14ac:dyDescent="0.35">
      <c r="E5675" s="7"/>
      <c r="F5675" s="7"/>
      <c r="G5675" s="7"/>
      <c r="H5675" s="7"/>
      <c r="I5675" s="7"/>
      <c r="N5675" s="5"/>
    </row>
    <row r="5676" spans="5:14" x14ac:dyDescent="0.35">
      <c r="E5676" s="7"/>
      <c r="F5676" s="7"/>
      <c r="G5676" s="7"/>
      <c r="H5676" s="7"/>
      <c r="I5676" s="7"/>
      <c r="N5676" s="5"/>
    </row>
    <row r="5677" spans="5:14" x14ac:dyDescent="0.35">
      <c r="E5677" s="7"/>
      <c r="F5677" s="7"/>
      <c r="G5677" s="7"/>
      <c r="H5677" s="7"/>
      <c r="I5677" s="7"/>
      <c r="N5677" s="5"/>
    </row>
    <row r="5678" spans="5:14" x14ac:dyDescent="0.35">
      <c r="E5678" s="7"/>
      <c r="F5678" s="7"/>
      <c r="G5678" s="7"/>
      <c r="H5678" s="7"/>
      <c r="I5678" s="7"/>
      <c r="N5678" s="5"/>
    </row>
    <row r="5679" spans="5:14" x14ac:dyDescent="0.35">
      <c r="E5679" s="7"/>
      <c r="F5679" s="7"/>
      <c r="G5679" s="7"/>
      <c r="H5679" s="7"/>
      <c r="I5679" s="7"/>
      <c r="N5679" s="5"/>
    </row>
    <row r="5680" spans="5:14" x14ac:dyDescent="0.35">
      <c r="E5680" s="7"/>
      <c r="F5680" s="7"/>
      <c r="G5680" s="7"/>
      <c r="H5680" s="7"/>
      <c r="I5680" s="7"/>
      <c r="N5680" s="5"/>
    </row>
    <row r="5681" spans="5:14" x14ac:dyDescent="0.35">
      <c r="E5681" s="7"/>
      <c r="F5681" s="7"/>
      <c r="G5681" s="7"/>
      <c r="H5681" s="7"/>
      <c r="I5681" s="7"/>
      <c r="N5681" s="5"/>
    </row>
    <row r="5682" spans="5:14" x14ac:dyDescent="0.35">
      <c r="E5682" s="7"/>
      <c r="F5682" s="7"/>
      <c r="G5682" s="7"/>
      <c r="H5682" s="7"/>
      <c r="I5682" s="7"/>
      <c r="N5682" s="5"/>
    </row>
    <row r="5683" spans="5:14" x14ac:dyDescent="0.35">
      <c r="E5683" s="7"/>
      <c r="F5683" s="7"/>
      <c r="G5683" s="7"/>
      <c r="H5683" s="7"/>
      <c r="I5683" s="7"/>
      <c r="N5683" s="5"/>
    </row>
    <row r="5684" spans="5:14" x14ac:dyDescent="0.35">
      <c r="E5684" s="7"/>
      <c r="F5684" s="7"/>
      <c r="G5684" s="7"/>
      <c r="H5684" s="7"/>
      <c r="I5684" s="7"/>
      <c r="N5684" s="5"/>
    </row>
    <row r="5685" spans="5:14" x14ac:dyDescent="0.35">
      <c r="E5685" s="7"/>
      <c r="F5685" s="7"/>
      <c r="G5685" s="7"/>
      <c r="H5685" s="7"/>
      <c r="I5685" s="7"/>
      <c r="N5685" s="5"/>
    </row>
    <row r="5686" spans="5:14" x14ac:dyDescent="0.35">
      <c r="E5686" s="7"/>
      <c r="F5686" s="7"/>
      <c r="G5686" s="7"/>
      <c r="H5686" s="7"/>
      <c r="I5686" s="7"/>
      <c r="N5686" s="5"/>
    </row>
    <row r="5687" spans="5:14" x14ac:dyDescent="0.35">
      <c r="E5687" s="7"/>
      <c r="F5687" s="7"/>
      <c r="G5687" s="7"/>
      <c r="H5687" s="7"/>
      <c r="I5687" s="7"/>
      <c r="N5687" s="5"/>
    </row>
    <row r="5688" spans="5:14" x14ac:dyDescent="0.35">
      <c r="E5688" s="7"/>
      <c r="F5688" s="7"/>
      <c r="G5688" s="7"/>
      <c r="H5688" s="7"/>
      <c r="I5688" s="7"/>
      <c r="N5688" s="5"/>
    </row>
    <row r="5689" spans="5:14" x14ac:dyDescent="0.35">
      <c r="E5689" s="7"/>
      <c r="F5689" s="7"/>
      <c r="G5689" s="7"/>
      <c r="H5689" s="7"/>
      <c r="I5689" s="7"/>
      <c r="N5689" s="5"/>
    </row>
    <row r="5690" spans="5:14" x14ac:dyDescent="0.35">
      <c r="E5690" s="7"/>
      <c r="F5690" s="7"/>
      <c r="G5690" s="7"/>
      <c r="H5690" s="7"/>
      <c r="I5690" s="7"/>
      <c r="N5690" s="5"/>
    </row>
    <row r="5691" spans="5:14" x14ac:dyDescent="0.35">
      <c r="E5691" s="7"/>
      <c r="F5691" s="7"/>
      <c r="G5691" s="7"/>
      <c r="H5691" s="7"/>
      <c r="I5691" s="7"/>
      <c r="N5691" s="5"/>
    </row>
    <row r="5692" spans="5:14" x14ac:dyDescent="0.35">
      <c r="E5692" s="7"/>
      <c r="F5692" s="7"/>
      <c r="G5692" s="7"/>
      <c r="H5692" s="7"/>
      <c r="I5692" s="7"/>
      <c r="N5692" s="5"/>
    </row>
    <row r="5693" spans="5:14" x14ac:dyDescent="0.35">
      <c r="E5693" s="7"/>
      <c r="F5693" s="7"/>
      <c r="G5693" s="7"/>
      <c r="H5693" s="7"/>
      <c r="I5693" s="7"/>
      <c r="N5693" s="5"/>
    </row>
    <row r="5694" spans="5:14" x14ac:dyDescent="0.35">
      <c r="E5694" s="7"/>
      <c r="F5694" s="7"/>
      <c r="G5694" s="7"/>
      <c r="H5694" s="7"/>
      <c r="I5694" s="7"/>
      <c r="N5694" s="5"/>
    </row>
    <row r="5695" spans="5:14" x14ac:dyDescent="0.35">
      <c r="E5695" s="7"/>
      <c r="F5695" s="7"/>
      <c r="G5695" s="7"/>
      <c r="H5695" s="7"/>
      <c r="I5695" s="7"/>
      <c r="N5695" s="5"/>
    </row>
    <row r="5696" spans="5:14" x14ac:dyDescent="0.35">
      <c r="E5696" s="7"/>
      <c r="F5696" s="7"/>
      <c r="G5696" s="7"/>
      <c r="H5696" s="7"/>
      <c r="I5696" s="7"/>
      <c r="N5696" s="5"/>
    </row>
    <row r="5697" spans="5:14" x14ac:dyDescent="0.35">
      <c r="E5697" s="7"/>
      <c r="F5697" s="7"/>
      <c r="G5697" s="7"/>
      <c r="H5697" s="7"/>
      <c r="I5697" s="7"/>
      <c r="N5697" s="5"/>
    </row>
    <row r="5698" spans="5:14" x14ac:dyDescent="0.35">
      <c r="E5698" s="7"/>
      <c r="F5698" s="7"/>
      <c r="G5698" s="7"/>
      <c r="H5698" s="7"/>
      <c r="I5698" s="7"/>
      <c r="N5698" s="5"/>
    </row>
    <row r="5699" spans="5:14" x14ac:dyDescent="0.35">
      <c r="E5699" s="7"/>
      <c r="F5699" s="7"/>
      <c r="G5699" s="7"/>
      <c r="H5699" s="7"/>
      <c r="I5699" s="7"/>
      <c r="N5699" s="5"/>
    </row>
    <row r="5700" spans="5:14" x14ac:dyDescent="0.35">
      <c r="E5700" s="7"/>
      <c r="F5700" s="7"/>
      <c r="G5700" s="7"/>
      <c r="H5700" s="7"/>
      <c r="I5700" s="7"/>
      <c r="N5700" s="5"/>
    </row>
    <row r="5701" spans="5:14" x14ac:dyDescent="0.35">
      <c r="E5701" s="7"/>
      <c r="F5701" s="7"/>
      <c r="G5701" s="7"/>
      <c r="H5701" s="7"/>
      <c r="I5701" s="7"/>
      <c r="N5701" s="5"/>
    </row>
    <row r="5702" spans="5:14" x14ac:dyDescent="0.35">
      <c r="E5702" s="7"/>
      <c r="F5702" s="7"/>
      <c r="G5702" s="7"/>
      <c r="H5702" s="7"/>
      <c r="I5702" s="7"/>
      <c r="N5702" s="5"/>
    </row>
    <row r="5703" spans="5:14" x14ac:dyDescent="0.35">
      <c r="E5703" s="7"/>
      <c r="F5703" s="7"/>
      <c r="G5703" s="7"/>
      <c r="H5703" s="7"/>
      <c r="I5703" s="7"/>
      <c r="N5703" s="5"/>
    </row>
    <row r="5704" spans="5:14" x14ac:dyDescent="0.35">
      <c r="E5704" s="7"/>
      <c r="F5704" s="7"/>
      <c r="G5704" s="7"/>
      <c r="H5704" s="7"/>
      <c r="I5704" s="7"/>
      <c r="N5704" s="5"/>
    </row>
    <row r="5705" spans="5:14" x14ac:dyDescent="0.35">
      <c r="E5705" s="7"/>
      <c r="F5705" s="7"/>
      <c r="G5705" s="7"/>
      <c r="H5705" s="7"/>
      <c r="I5705" s="7"/>
      <c r="N5705" s="5"/>
    </row>
    <row r="5706" spans="5:14" x14ac:dyDescent="0.35">
      <c r="E5706" s="7"/>
      <c r="F5706" s="7"/>
      <c r="G5706" s="7"/>
      <c r="H5706" s="7"/>
      <c r="I5706" s="7"/>
      <c r="N5706" s="5"/>
    </row>
    <row r="5707" spans="5:14" x14ac:dyDescent="0.35">
      <c r="E5707" s="7"/>
      <c r="F5707" s="7"/>
      <c r="G5707" s="7"/>
      <c r="H5707" s="7"/>
      <c r="I5707" s="7"/>
      <c r="N5707" s="5"/>
    </row>
    <row r="5708" spans="5:14" x14ac:dyDescent="0.35">
      <c r="E5708" s="7"/>
      <c r="F5708" s="7"/>
      <c r="G5708" s="7"/>
      <c r="H5708" s="7"/>
      <c r="I5708" s="7"/>
      <c r="N5708" s="5"/>
    </row>
    <row r="5709" spans="5:14" x14ac:dyDescent="0.35">
      <c r="E5709" s="7"/>
      <c r="F5709" s="7"/>
      <c r="G5709" s="7"/>
      <c r="H5709" s="7"/>
      <c r="I5709" s="7"/>
      <c r="N5709" s="5"/>
    </row>
    <row r="5710" spans="5:14" x14ac:dyDescent="0.35">
      <c r="E5710" s="7"/>
      <c r="F5710" s="7"/>
      <c r="G5710" s="7"/>
      <c r="H5710" s="7"/>
      <c r="I5710" s="7"/>
      <c r="N5710" s="5"/>
    </row>
    <row r="5711" spans="5:14" x14ac:dyDescent="0.35">
      <c r="E5711" s="7"/>
      <c r="F5711" s="7"/>
      <c r="G5711" s="7"/>
      <c r="H5711" s="7"/>
      <c r="I5711" s="7"/>
      <c r="N5711" s="5"/>
    </row>
    <row r="5712" spans="5:14" x14ac:dyDescent="0.35">
      <c r="E5712" s="7"/>
      <c r="F5712" s="7"/>
      <c r="G5712" s="7"/>
      <c r="H5712" s="7"/>
      <c r="I5712" s="7"/>
      <c r="N5712" s="5"/>
    </row>
    <row r="5713" spans="5:14" x14ac:dyDescent="0.35">
      <c r="E5713" s="7"/>
      <c r="F5713" s="7"/>
      <c r="G5713" s="7"/>
      <c r="H5713" s="7"/>
      <c r="I5713" s="7"/>
      <c r="N5713" s="5"/>
    </row>
    <row r="5714" spans="5:14" x14ac:dyDescent="0.35">
      <c r="E5714" s="7"/>
      <c r="F5714" s="7"/>
      <c r="G5714" s="7"/>
      <c r="H5714" s="7"/>
      <c r="I5714" s="7"/>
      <c r="N5714" s="5"/>
    </row>
    <row r="5715" spans="5:14" x14ac:dyDescent="0.35">
      <c r="E5715" s="7"/>
      <c r="F5715" s="7"/>
      <c r="G5715" s="7"/>
      <c r="H5715" s="7"/>
      <c r="I5715" s="7"/>
      <c r="N5715" s="5"/>
    </row>
    <row r="5716" spans="5:14" x14ac:dyDescent="0.35">
      <c r="E5716" s="7"/>
      <c r="F5716" s="7"/>
      <c r="G5716" s="7"/>
      <c r="H5716" s="7"/>
      <c r="I5716" s="7"/>
      <c r="N5716" s="5"/>
    </row>
    <row r="5717" spans="5:14" x14ac:dyDescent="0.35">
      <c r="E5717" s="7"/>
      <c r="F5717" s="7"/>
      <c r="G5717" s="7"/>
      <c r="H5717" s="7"/>
      <c r="I5717" s="7"/>
      <c r="N5717" s="5"/>
    </row>
    <row r="5718" spans="5:14" x14ac:dyDescent="0.35">
      <c r="E5718" s="7"/>
      <c r="F5718" s="7"/>
      <c r="G5718" s="7"/>
      <c r="H5718" s="7"/>
      <c r="I5718" s="7"/>
      <c r="N5718" s="5"/>
    </row>
    <row r="5719" spans="5:14" x14ac:dyDescent="0.35">
      <c r="E5719" s="7"/>
      <c r="F5719" s="7"/>
      <c r="G5719" s="7"/>
      <c r="H5719" s="7"/>
      <c r="I5719" s="7"/>
      <c r="N5719" s="5"/>
    </row>
    <row r="5720" spans="5:14" x14ac:dyDescent="0.35">
      <c r="E5720" s="7"/>
      <c r="F5720" s="7"/>
      <c r="G5720" s="7"/>
      <c r="H5720" s="7"/>
      <c r="I5720" s="7"/>
      <c r="N5720" s="5"/>
    </row>
    <row r="5721" spans="5:14" x14ac:dyDescent="0.35">
      <c r="E5721" s="7"/>
      <c r="F5721" s="7"/>
      <c r="G5721" s="7"/>
      <c r="H5721" s="7"/>
      <c r="I5721" s="7"/>
      <c r="N5721" s="5"/>
    </row>
    <row r="5722" spans="5:14" x14ac:dyDescent="0.35">
      <c r="E5722" s="7"/>
      <c r="F5722" s="7"/>
      <c r="G5722" s="7"/>
      <c r="H5722" s="7"/>
      <c r="I5722" s="7"/>
      <c r="N5722" s="5"/>
    </row>
    <row r="5723" spans="5:14" x14ac:dyDescent="0.35">
      <c r="E5723" s="7"/>
      <c r="F5723" s="7"/>
      <c r="G5723" s="7"/>
      <c r="H5723" s="7"/>
      <c r="I5723" s="7"/>
      <c r="N5723" s="5"/>
    </row>
    <row r="5724" spans="5:14" x14ac:dyDescent="0.35">
      <c r="E5724" s="7"/>
      <c r="F5724" s="7"/>
      <c r="G5724" s="7"/>
      <c r="H5724" s="7"/>
      <c r="I5724" s="7"/>
      <c r="N5724" s="5"/>
    </row>
    <row r="5725" spans="5:14" x14ac:dyDescent="0.35">
      <c r="E5725" s="7"/>
      <c r="F5725" s="7"/>
      <c r="G5725" s="7"/>
      <c r="H5725" s="7"/>
      <c r="I5725" s="7"/>
      <c r="N5725" s="5"/>
    </row>
    <row r="5726" spans="5:14" x14ac:dyDescent="0.35">
      <c r="E5726" s="7"/>
      <c r="F5726" s="7"/>
      <c r="G5726" s="7"/>
      <c r="H5726" s="7"/>
      <c r="I5726" s="7"/>
      <c r="N5726" s="5"/>
    </row>
    <row r="5727" spans="5:14" x14ac:dyDescent="0.35">
      <c r="E5727" s="7"/>
      <c r="F5727" s="7"/>
      <c r="G5727" s="7"/>
      <c r="H5727" s="7"/>
      <c r="I5727" s="7"/>
      <c r="N5727" s="5"/>
    </row>
    <row r="5728" spans="5:14" x14ac:dyDescent="0.35">
      <c r="E5728" s="7"/>
      <c r="F5728" s="7"/>
      <c r="G5728" s="7"/>
      <c r="H5728" s="7"/>
      <c r="I5728" s="7"/>
      <c r="N5728" s="5"/>
    </row>
    <row r="5729" spans="5:14" x14ac:dyDescent="0.35">
      <c r="E5729" s="7"/>
      <c r="F5729" s="7"/>
      <c r="G5729" s="7"/>
      <c r="H5729" s="7"/>
      <c r="I5729" s="7"/>
      <c r="N5729" s="5"/>
    </row>
    <row r="5730" spans="5:14" x14ac:dyDescent="0.35">
      <c r="E5730" s="7"/>
      <c r="F5730" s="7"/>
      <c r="G5730" s="7"/>
      <c r="H5730" s="7"/>
      <c r="I5730" s="7"/>
      <c r="N5730" s="5"/>
    </row>
    <row r="5731" spans="5:14" x14ac:dyDescent="0.35">
      <c r="E5731" s="7"/>
      <c r="F5731" s="7"/>
      <c r="G5731" s="7"/>
      <c r="H5731" s="7"/>
      <c r="I5731" s="7"/>
      <c r="N5731" s="5"/>
    </row>
    <row r="5732" spans="5:14" x14ac:dyDescent="0.35">
      <c r="E5732" s="7"/>
      <c r="F5732" s="7"/>
      <c r="G5732" s="7"/>
      <c r="H5732" s="7"/>
      <c r="I5732" s="7"/>
      <c r="N5732" s="5"/>
    </row>
    <row r="5733" spans="5:14" x14ac:dyDescent="0.35">
      <c r="E5733" s="7"/>
      <c r="F5733" s="7"/>
      <c r="G5733" s="7"/>
      <c r="H5733" s="7"/>
      <c r="I5733" s="7"/>
      <c r="N5733" s="5"/>
    </row>
    <row r="5734" spans="5:14" x14ac:dyDescent="0.35">
      <c r="E5734" s="7"/>
      <c r="F5734" s="7"/>
      <c r="G5734" s="7"/>
      <c r="H5734" s="7"/>
      <c r="I5734" s="7"/>
      <c r="N5734" s="5"/>
    </row>
    <row r="5735" spans="5:14" x14ac:dyDescent="0.35">
      <c r="E5735" s="7"/>
      <c r="F5735" s="7"/>
      <c r="G5735" s="7"/>
      <c r="H5735" s="7"/>
      <c r="I5735" s="7"/>
      <c r="N5735" s="5"/>
    </row>
    <row r="5736" spans="5:14" x14ac:dyDescent="0.35">
      <c r="E5736" s="7"/>
      <c r="F5736" s="7"/>
      <c r="G5736" s="7"/>
      <c r="H5736" s="7"/>
      <c r="I5736" s="7"/>
      <c r="N5736" s="5"/>
    </row>
    <row r="5737" spans="5:14" x14ac:dyDescent="0.35">
      <c r="E5737" s="7"/>
      <c r="F5737" s="7"/>
      <c r="G5737" s="7"/>
      <c r="H5737" s="7"/>
      <c r="I5737" s="7"/>
      <c r="N5737" s="5"/>
    </row>
    <row r="5738" spans="5:14" x14ac:dyDescent="0.35">
      <c r="E5738" s="7"/>
      <c r="F5738" s="7"/>
      <c r="G5738" s="7"/>
      <c r="H5738" s="7"/>
      <c r="I5738" s="7"/>
      <c r="N5738" s="5"/>
    </row>
    <row r="5739" spans="5:14" x14ac:dyDescent="0.35">
      <c r="E5739" s="7"/>
      <c r="F5739" s="7"/>
      <c r="G5739" s="7"/>
      <c r="H5739" s="7"/>
      <c r="I5739" s="7"/>
      <c r="N5739" s="5"/>
    </row>
    <row r="5740" spans="5:14" x14ac:dyDescent="0.35">
      <c r="E5740" s="7"/>
      <c r="F5740" s="7"/>
      <c r="G5740" s="7"/>
      <c r="H5740" s="7"/>
      <c r="I5740" s="7"/>
      <c r="N5740" s="5"/>
    </row>
    <row r="5741" spans="5:14" x14ac:dyDescent="0.35">
      <c r="E5741" s="7"/>
      <c r="F5741" s="7"/>
      <c r="G5741" s="7"/>
      <c r="H5741" s="7"/>
      <c r="I5741" s="7"/>
      <c r="N5741" s="5"/>
    </row>
    <row r="5742" spans="5:14" x14ac:dyDescent="0.35">
      <c r="E5742" s="7"/>
      <c r="F5742" s="7"/>
      <c r="G5742" s="7"/>
      <c r="H5742" s="7"/>
      <c r="I5742" s="7"/>
      <c r="N5742" s="5"/>
    </row>
    <row r="5743" spans="5:14" x14ac:dyDescent="0.35">
      <c r="E5743" s="7"/>
      <c r="F5743" s="7"/>
      <c r="G5743" s="7"/>
      <c r="H5743" s="7"/>
      <c r="I5743" s="7"/>
      <c r="N5743" s="5"/>
    </row>
    <row r="5744" spans="5:14" x14ac:dyDescent="0.35">
      <c r="E5744" s="7"/>
      <c r="F5744" s="7"/>
      <c r="G5744" s="7"/>
      <c r="H5744" s="7"/>
      <c r="I5744" s="7"/>
      <c r="N5744" s="5"/>
    </row>
    <row r="5745" spans="5:14" x14ac:dyDescent="0.35">
      <c r="E5745" s="7"/>
      <c r="F5745" s="7"/>
      <c r="G5745" s="7"/>
      <c r="H5745" s="7"/>
      <c r="I5745" s="7"/>
      <c r="N5745" s="5"/>
    </row>
    <row r="5746" spans="5:14" x14ac:dyDescent="0.35">
      <c r="E5746" s="7"/>
      <c r="F5746" s="7"/>
      <c r="G5746" s="7"/>
      <c r="H5746" s="7"/>
      <c r="I5746" s="7"/>
      <c r="N5746" s="5"/>
    </row>
    <row r="5747" spans="5:14" x14ac:dyDescent="0.35">
      <c r="E5747" s="7"/>
      <c r="F5747" s="7"/>
      <c r="G5747" s="7"/>
      <c r="H5747" s="7"/>
      <c r="I5747" s="7"/>
      <c r="N5747" s="5"/>
    </row>
    <row r="5748" spans="5:14" x14ac:dyDescent="0.35">
      <c r="E5748" s="7"/>
      <c r="F5748" s="7"/>
      <c r="G5748" s="7"/>
      <c r="H5748" s="7"/>
      <c r="I5748" s="7"/>
      <c r="N5748" s="5"/>
    </row>
    <row r="5749" spans="5:14" x14ac:dyDescent="0.35">
      <c r="E5749" s="7"/>
      <c r="F5749" s="7"/>
      <c r="G5749" s="7"/>
      <c r="H5749" s="7"/>
      <c r="I5749" s="7"/>
      <c r="N5749" s="5"/>
    </row>
    <row r="5750" spans="5:14" x14ac:dyDescent="0.35">
      <c r="E5750" s="7"/>
      <c r="F5750" s="7"/>
      <c r="G5750" s="7"/>
      <c r="H5750" s="7"/>
      <c r="I5750" s="7"/>
      <c r="N5750" s="5"/>
    </row>
    <row r="5751" spans="5:14" x14ac:dyDescent="0.35">
      <c r="E5751" s="7"/>
      <c r="F5751" s="7"/>
      <c r="G5751" s="7"/>
      <c r="H5751" s="7"/>
      <c r="I5751" s="7"/>
      <c r="N5751" s="5"/>
    </row>
    <row r="5752" spans="5:14" x14ac:dyDescent="0.35">
      <c r="E5752" s="7"/>
      <c r="F5752" s="7"/>
      <c r="G5752" s="7"/>
      <c r="H5752" s="7"/>
      <c r="I5752" s="7"/>
      <c r="N5752" s="5"/>
    </row>
    <row r="5753" spans="5:14" x14ac:dyDescent="0.35">
      <c r="E5753" s="7"/>
      <c r="F5753" s="7"/>
      <c r="G5753" s="7"/>
      <c r="H5753" s="7"/>
      <c r="I5753" s="7"/>
      <c r="N5753" s="5"/>
    </row>
    <row r="5754" spans="5:14" x14ac:dyDescent="0.35">
      <c r="E5754" s="7"/>
      <c r="F5754" s="7"/>
      <c r="G5754" s="7"/>
      <c r="H5754" s="7"/>
      <c r="I5754" s="7"/>
      <c r="N5754" s="5"/>
    </row>
    <row r="5755" spans="5:14" x14ac:dyDescent="0.35">
      <c r="E5755" s="7"/>
      <c r="F5755" s="7"/>
      <c r="G5755" s="7"/>
      <c r="H5755" s="7"/>
      <c r="I5755" s="7"/>
      <c r="N5755" s="5"/>
    </row>
    <row r="5756" spans="5:14" x14ac:dyDescent="0.35">
      <c r="E5756" s="7"/>
      <c r="F5756" s="7"/>
      <c r="G5756" s="7"/>
      <c r="H5756" s="7"/>
      <c r="I5756" s="7"/>
      <c r="N5756" s="5"/>
    </row>
    <row r="5757" spans="5:14" x14ac:dyDescent="0.35">
      <c r="E5757" s="7"/>
      <c r="F5757" s="7"/>
      <c r="G5757" s="7"/>
      <c r="H5757" s="7"/>
      <c r="I5757" s="7"/>
      <c r="N5757" s="5"/>
    </row>
    <row r="5758" spans="5:14" x14ac:dyDescent="0.35">
      <c r="E5758" s="7"/>
      <c r="F5758" s="7"/>
      <c r="G5758" s="7"/>
      <c r="H5758" s="7"/>
      <c r="I5758" s="7"/>
      <c r="N5758" s="5"/>
    </row>
    <row r="5759" spans="5:14" x14ac:dyDescent="0.35">
      <c r="E5759" s="7"/>
      <c r="F5759" s="7"/>
      <c r="G5759" s="7"/>
      <c r="H5759" s="7"/>
      <c r="I5759" s="7"/>
      <c r="N5759" s="5"/>
    </row>
    <row r="5760" spans="5:14" x14ac:dyDescent="0.35">
      <c r="E5760" s="7"/>
      <c r="F5760" s="7"/>
      <c r="G5760" s="7"/>
      <c r="H5760" s="7"/>
      <c r="I5760" s="7"/>
      <c r="N5760" s="5"/>
    </row>
    <row r="5761" spans="5:14" x14ac:dyDescent="0.35">
      <c r="E5761" s="7"/>
      <c r="F5761" s="7"/>
      <c r="G5761" s="7"/>
      <c r="H5761" s="7"/>
      <c r="I5761" s="7"/>
      <c r="N5761" s="5"/>
    </row>
    <row r="5762" spans="5:14" x14ac:dyDescent="0.35">
      <c r="E5762" s="7"/>
      <c r="F5762" s="7"/>
      <c r="G5762" s="7"/>
      <c r="H5762" s="7"/>
      <c r="I5762" s="7"/>
      <c r="N5762" s="5"/>
    </row>
    <row r="5763" spans="5:14" x14ac:dyDescent="0.35">
      <c r="E5763" s="7"/>
      <c r="F5763" s="7"/>
      <c r="G5763" s="7"/>
      <c r="H5763" s="7"/>
      <c r="I5763" s="7"/>
      <c r="N5763" s="5"/>
    </row>
    <row r="5764" spans="5:14" x14ac:dyDescent="0.35">
      <c r="E5764" s="7"/>
      <c r="F5764" s="7"/>
      <c r="G5764" s="7"/>
      <c r="H5764" s="7"/>
      <c r="I5764" s="7"/>
      <c r="N5764" s="5"/>
    </row>
    <row r="5765" spans="5:14" x14ac:dyDescent="0.35">
      <c r="E5765" s="7"/>
      <c r="F5765" s="7"/>
      <c r="G5765" s="7"/>
      <c r="H5765" s="7"/>
      <c r="I5765" s="7"/>
      <c r="N5765" s="5"/>
    </row>
    <row r="5766" spans="5:14" x14ac:dyDescent="0.35">
      <c r="E5766" s="7"/>
      <c r="F5766" s="7"/>
      <c r="G5766" s="7"/>
      <c r="H5766" s="7"/>
      <c r="I5766" s="7"/>
      <c r="N5766" s="5"/>
    </row>
    <row r="5767" spans="5:14" x14ac:dyDescent="0.35">
      <c r="E5767" s="7"/>
      <c r="F5767" s="7"/>
      <c r="G5767" s="7"/>
      <c r="H5767" s="7"/>
      <c r="I5767" s="7"/>
      <c r="N5767" s="5"/>
    </row>
    <row r="5768" spans="5:14" x14ac:dyDescent="0.35">
      <c r="E5768" s="7"/>
      <c r="F5768" s="7"/>
      <c r="G5768" s="7"/>
      <c r="H5768" s="7"/>
      <c r="I5768" s="7"/>
      <c r="N5768" s="5"/>
    </row>
    <row r="5769" spans="5:14" x14ac:dyDescent="0.35">
      <c r="E5769" s="7"/>
      <c r="F5769" s="7"/>
      <c r="G5769" s="7"/>
      <c r="H5769" s="7"/>
      <c r="I5769" s="7"/>
      <c r="N5769" s="5"/>
    </row>
    <row r="5770" spans="5:14" x14ac:dyDescent="0.35">
      <c r="E5770" s="7"/>
      <c r="F5770" s="7"/>
      <c r="G5770" s="7"/>
      <c r="H5770" s="7"/>
      <c r="I5770" s="7"/>
      <c r="N5770" s="5"/>
    </row>
    <row r="5771" spans="5:14" x14ac:dyDescent="0.35">
      <c r="E5771" s="7"/>
      <c r="F5771" s="7"/>
      <c r="G5771" s="7"/>
      <c r="H5771" s="7"/>
      <c r="I5771" s="7"/>
      <c r="N5771" s="5"/>
    </row>
    <row r="5772" spans="5:14" x14ac:dyDescent="0.35">
      <c r="E5772" s="7"/>
      <c r="F5772" s="7"/>
      <c r="G5772" s="7"/>
      <c r="H5772" s="7"/>
      <c r="I5772" s="7"/>
      <c r="N5772" s="5"/>
    </row>
    <row r="5773" spans="5:14" x14ac:dyDescent="0.35">
      <c r="E5773" s="7"/>
      <c r="F5773" s="7"/>
      <c r="G5773" s="7"/>
      <c r="H5773" s="7"/>
      <c r="I5773" s="7"/>
      <c r="N5773" s="5"/>
    </row>
    <row r="5774" spans="5:14" x14ac:dyDescent="0.35">
      <c r="E5774" s="7"/>
      <c r="F5774" s="7"/>
      <c r="G5774" s="7"/>
      <c r="H5774" s="7"/>
      <c r="I5774" s="7"/>
      <c r="N5774" s="5"/>
    </row>
    <row r="5775" spans="5:14" x14ac:dyDescent="0.35">
      <c r="E5775" s="7"/>
      <c r="F5775" s="7"/>
      <c r="G5775" s="7"/>
      <c r="H5775" s="7"/>
      <c r="I5775" s="7"/>
      <c r="N5775" s="5"/>
    </row>
    <row r="5776" spans="5:14" x14ac:dyDescent="0.35">
      <c r="E5776" s="7"/>
      <c r="F5776" s="7"/>
      <c r="G5776" s="7"/>
      <c r="H5776" s="7"/>
      <c r="I5776" s="7"/>
      <c r="N5776" s="5"/>
    </row>
    <row r="5777" spans="5:14" x14ac:dyDescent="0.35">
      <c r="E5777" s="7"/>
      <c r="F5777" s="7"/>
      <c r="G5777" s="7"/>
      <c r="H5777" s="7"/>
      <c r="I5777" s="7"/>
      <c r="N5777" s="5"/>
    </row>
    <row r="5778" spans="5:14" x14ac:dyDescent="0.35">
      <c r="E5778" s="7"/>
      <c r="F5778" s="7"/>
      <c r="G5778" s="7"/>
      <c r="H5778" s="7"/>
      <c r="I5778" s="7"/>
      <c r="N5778" s="5"/>
    </row>
    <row r="5779" spans="5:14" x14ac:dyDescent="0.35">
      <c r="E5779" s="7"/>
      <c r="F5779" s="7"/>
      <c r="G5779" s="7"/>
      <c r="H5779" s="7"/>
      <c r="I5779" s="7"/>
      <c r="N5779" s="5"/>
    </row>
    <row r="5780" spans="5:14" x14ac:dyDescent="0.35">
      <c r="E5780" s="7"/>
      <c r="F5780" s="7"/>
      <c r="G5780" s="7"/>
      <c r="H5780" s="7"/>
      <c r="I5780" s="7"/>
      <c r="N5780" s="5"/>
    </row>
    <row r="5781" spans="5:14" x14ac:dyDescent="0.35">
      <c r="E5781" s="7"/>
      <c r="F5781" s="7"/>
      <c r="G5781" s="7"/>
      <c r="H5781" s="7"/>
      <c r="I5781" s="7"/>
      <c r="N5781" s="5"/>
    </row>
    <row r="5782" spans="5:14" x14ac:dyDescent="0.35">
      <c r="E5782" s="7"/>
      <c r="F5782" s="7"/>
      <c r="G5782" s="7"/>
      <c r="H5782" s="7"/>
      <c r="I5782" s="7"/>
      <c r="N5782" s="5"/>
    </row>
    <row r="5783" spans="5:14" x14ac:dyDescent="0.35">
      <c r="E5783" s="7"/>
      <c r="F5783" s="7"/>
      <c r="G5783" s="7"/>
      <c r="H5783" s="7"/>
      <c r="I5783" s="7"/>
      <c r="N5783" s="5"/>
    </row>
    <row r="5784" spans="5:14" x14ac:dyDescent="0.35">
      <c r="E5784" s="7"/>
      <c r="F5784" s="7"/>
      <c r="G5784" s="7"/>
      <c r="H5784" s="7"/>
      <c r="I5784" s="7"/>
      <c r="N5784" s="5"/>
    </row>
    <row r="5785" spans="5:14" x14ac:dyDescent="0.35">
      <c r="E5785" s="7"/>
      <c r="F5785" s="7"/>
      <c r="G5785" s="7"/>
      <c r="H5785" s="7"/>
      <c r="I5785" s="7"/>
      <c r="N5785" s="5"/>
    </row>
    <row r="5786" spans="5:14" x14ac:dyDescent="0.35">
      <c r="E5786" s="7"/>
      <c r="F5786" s="7"/>
      <c r="G5786" s="7"/>
      <c r="H5786" s="7"/>
      <c r="I5786" s="7"/>
      <c r="N5786" s="5"/>
    </row>
    <row r="5787" spans="5:14" x14ac:dyDescent="0.35">
      <c r="E5787" s="7"/>
      <c r="F5787" s="7"/>
      <c r="G5787" s="7"/>
      <c r="H5787" s="7"/>
      <c r="I5787" s="7"/>
      <c r="N5787" s="5"/>
    </row>
    <row r="5788" spans="5:14" x14ac:dyDescent="0.35">
      <c r="E5788" s="7"/>
      <c r="F5788" s="7"/>
      <c r="G5788" s="7"/>
      <c r="H5788" s="7"/>
      <c r="I5788" s="7"/>
      <c r="N5788" s="5"/>
    </row>
    <row r="5789" spans="5:14" x14ac:dyDescent="0.35">
      <c r="E5789" s="7"/>
      <c r="F5789" s="7"/>
      <c r="G5789" s="7"/>
      <c r="H5789" s="7"/>
      <c r="I5789" s="7"/>
      <c r="N5789" s="5"/>
    </row>
    <row r="5790" spans="5:14" x14ac:dyDescent="0.35">
      <c r="E5790" s="7"/>
      <c r="F5790" s="7"/>
      <c r="G5790" s="7"/>
      <c r="H5790" s="7"/>
      <c r="I5790" s="7"/>
      <c r="N5790" s="5"/>
    </row>
    <row r="5791" spans="5:14" x14ac:dyDescent="0.35">
      <c r="E5791" s="7"/>
      <c r="F5791" s="7"/>
      <c r="G5791" s="7"/>
      <c r="H5791" s="7"/>
      <c r="I5791" s="7"/>
      <c r="N5791" s="5"/>
    </row>
    <row r="5792" spans="5:14" x14ac:dyDescent="0.35">
      <c r="E5792" s="7"/>
      <c r="F5792" s="7"/>
      <c r="G5792" s="7"/>
      <c r="H5792" s="7"/>
      <c r="I5792" s="7"/>
      <c r="N5792" s="5"/>
    </row>
    <row r="5793" spans="5:14" x14ac:dyDescent="0.35">
      <c r="E5793" s="7"/>
      <c r="F5793" s="7"/>
      <c r="G5793" s="7"/>
      <c r="H5793" s="7"/>
      <c r="I5793" s="7"/>
      <c r="N5793" s="5"/>
    </row>
    <row r="5794" spans="5:14" x14ac:dyDescent="0.35">
      <c r="E5794" s="7"/>
      <c r="F5794" s="7"/>
      <c r="G5794" s="7"/>
      <c r="H5794" s="7"/>
      <c r="I5794" s="7"/>
      <c r="N5794" s="5"/>
    </row>
    <row r="5795" spans="5:14" x14ac:dyDescent="0.35">
      <c r="E5795" s="7"/>
      <c r="F5795" s="7"/>
      <c r="G5795" s="7"/>
      <c r="H5795" s="7"/>
      <c r="I5795" s="7"/>
      <c r="N5795" s="5"/>
    </row>
    <row r="5796" spans="5:14" x14ac:dyDescent="0.35">
      <c r="E5796" s="7"/>
      <c r="F5796" s="7"/>
      <c r="G5796" s="7"/>
      <c r="H5796" s="7"/>
      <c r="I5796" s="7"/>
      <c r="N5796" s="5"/>
    </row>
    <row r="5797" spans="5:14" x14ac:dyDescent="0.35">
      <c r="E5797" s="7"/>
      <c r="F5797" s="7"/>
      <c r="G5797" s="7"/>
      <c r="H5797" s="7"/>
      <c r="I5797" s="7"/>
      <c r="N5797" s="5"/>
    </row>
    <row r="5798" spans="5:14" x14ac:dyDescent="0.35">
      <c r="E5798" s="7"/>
      <c r="F5798" s="7"/>
      <c r="G5798" s="7"/>
      <c r="H5798" s="7"/>
      <c r="I5798" s="7"/>
      <c r="N5798" s="5"/>
    </row>
    <row r="5799" spans="5:14" x14ac:dyDescent="0.35">
      <c r="E5799" s="7"/>
      <c r="F5799" s="7"/>
      <c r="G5799" s="7"/>
      <c r="H5799" s="7"/>
      <c r="I5799" s="7"/>
      <c r="N5799" s="5"/>
    </row>
    <row r="5800" spans="5:14" x14ac:dyDescent="0.35">
      <c r="E5800" s="7"/>
      <c r="F5800" s="7"/>
      <c r="G5800" s="7"/>
      <c r="H5800" s="7"/>
      <c r="I5800" s="7"/>
      <c r="N5800" s="5"/>
    </row>
    <row r="5801" spans="5:14" x14ac:dyDescent="0.35">
      <c r="E5801" s="7"/>
      <c r="F5801" s="7"/>
      <c r="G5801" s="7"/>
      <c r="H5801" s="7"/>
      <c r="I5801" s="7"/>
      <c r="N5801" s="5"/>
    </row>
    <row r="5802" spans="5:14" x14ac:dyDescent="0.35">
      <c r="E5802" s="7"/>
      <c r="F5802" s="7"/>
      <c r="G5802" s="7"/>
      <c r="H5802" s="7"/>
      <c r="I5802" s="7"/>
      <c r="N5802" s="5"/>
    </row>
    <row r="5803" spans="5:14" x14ac:dyDescent="0.35">
      <c r="E5803" s="7"/>
      <c r="F5803" s="7"/>
      <c r="G5803" s="7"/>
      <c r="H5803" s="7"/>
      <c r="I5803" s="7"/>
      <c r="N5803" s="5"/>
    </row>
    <row r="5804" spans="5:14" x14ac:dyDescent="0.35">
      <c r="E5804" s="7"/>
      <c r="F5804" s="7"/>
      <c r="G5804" s="7"/>
      <c r="H5804" s="7"/>
      <c r="I5804" s="7"/>
      <c r="N5804" s="5"/>
    </row>
    <row r="5805" spans="5:14" x14ac:dyDescent="0.35">
      <c r="E5805" s="7"/>
      <c r="F5805" s="7"/>
      <c r="G5805" s="7"/>
      <c r="H5805" s="7"/>
      <c r="I5805" s="7"/>
      <c r="N5805" s="5"/>
    </row>
    <row r="5806" spans="5:14" x14ac:dyDescent="0.35">
      <c r="E5806" s="7"/>
      <c r="F5806" s="7"/>
      <c r="G5806" s="7"/>
      <c r="H5806" s="7"/>
      <c r="I5806" s="7"/>
      <c r="N5806" s="5"/>
    </row>
    <row r="5807" spans="5:14" x14ac:dyDescent="0.35">
      <c r="E5807" s="7"/>
      <c r="F5807" s="7"/>
      <c r="G5807" s="7"/>
      <c r="H5807" s="7"/>
      <c r="I5807" s="7"/>
      <c r="N5807" s="5"/>
    </row>
    <row r="5808" spans="5:14" x14ac:dyDescent="0.35">
      <c r="E5808" s="7"/>
      <c r="F5808" s="7"/>
      <c r="G5808" s="7"/>
      <c r="H5808" s="7"/>
      <c r="I5808" s="7"/>
      <c r="N5808" s="5"/>
    </row>
    <row r="5809" spans="5:14" x14ac:dyDescent="0.35">
      <c r="E5809" s="7"/>
      <c r="F5809" s="7"/>
      <c r="G5809" s="7"/>
      <c r="H5809" s="7"/>
      <c r="I5809" s="7"/>
      <c r="N5809" s="5"/>
    </row>
    <row r="5810" spans="5:14" x14ac:dyDescent="0.35">
      <c r="E5810" s="7"/>
      <c r="F5810" s="7"/>
      <c r="G5810" s="7"/>
      <c r="H5810" s="7"/>
      <c r="I5810" s="7"/>
      <c r="N5810" s="5"/>
    </row>
    <row r="5811" spans="5:14" x14ac:dyDescent="0.35">
      <c r="E5811" s="7"/>
      <c r="F5811" s="7"/>
      <c r="G5811" s="7"/>
      <c r="H5811" s="7"/>
      <c r="I5811" s="7"/>
      <c r="N5811" s="5"/>
    </row>
    <row r="5812" spans="5:14" x14ac:dyDescent="0.35">
      <c r="E5812" s="7"/>
      <c r="F5812" s="7"/>
      <c r="G5812" s="7"/>
      <c r="H5812" s="7"/>
      <c r="I5812" s="7"/>
      <c r="N5812" s="5"/>
    </row>
    <row r="5813" spans="5:14" x14ac:dyDescent="0.35">
      <c r="E5813" s="7"/>
      <c r="F5813" s="7"/>
      <c r="G5813" s="7"/>
      <c r="H5813" s="7"/>
      <c r="I5813" s="7"/>
      <c r="N5813" s="5"/>
    </row>
    <row r="5814" spans="5:14" x14ac:dyDescent="0.35">
      <c r="E5814" s="7"/>
      <c r="F5814" s="7"/>
      <c r="G5814" s="7"/>
      <c r="H5814" s="7"/>
      <c r="I5814" s="7"/>
      <c r="N5814" s="5"/>
    </row>
    <row r="5815" spans="5:14" x14ac:dyDescent="0.35">
      <c r="E5815" s="7"/>
      <c r="F5815" s="7"/>
      <c r="G5815" s="7"/>
      <c r="H5815" s="7"/>
      <c r="I5815" s="7"/>
      <c r="N5815" s="5"/>
    </row>
    <row r="5816" spans="5:14" x14ac:dyDescent="0.35">
      <c r="E5816" s="7"/>
      <c r="F5816" s="7"/>
      <c r="G5816" s="7"/>
      <c r="H5816" s="7"/>
      <c r="I5816" s="7"/>
      <c r="N5816" s="5"/>
    </row>
    <row r="5817" spans="5:14" x14ac:dyDescent="0.35">
      <c r="E5817" s="7"/>
      <c r="F5817" s="7"/>
      <c r="G5817" s="7"/>
      <c r="H5817" s="7"/>
      <c r="I5817" s="7"/>
      <c r="N5817" s="5"/>
    </row>
    <row r="5818" spans="5:14" x14ac:dyDescent="0.35">
      <c r="E5818" s="7"/>
      <c r="F5818" s="7"/>
      <c r="G5818" s="7"/>
      <c r="H5818" s="7"/>
      <c r="I5818" s="7"/>
      <c r="N5818" s="5"/>
    </row>
    <row r="5819" spans="5:14" x14ac:dyDescent="0.35">
      <c r="E5819" s="7"/>
      <c r="F5819" s="7"/>
      <c r="G5819" s="7"/>
      <c r="H5819" s="7"/>
      <c r="I5819" s="7"/>
      <c r="N5819" s="5"/>
    </row>
    <row r="5820" spans="5:14" x14ac:dyDescent="0.35">
      <c r="E5820" s="7"/>
      <c r="F5820" s="7"/>
      <c r="G5820" s="7"/>
      <c r="H5820" s="7"/>
      <c r="I5820" s="7"/>
      <c r="N5820" s="5"/>
    </row>
    <row r="5821" spans="5:14" x14ac:dyDescent="0.35">
      <c r="E5821" s="7"/>
      <c r="F5821" s="7"/>
      <c r="G5821" s="7"/>
      <c r="H5821" s="7"/>
      <c r="I5821" s="7"/>
      <c r="N5821" s="5"/>
    </row>
    <row r="5822" spans="5:14" x14ac:dyDescent="0.35">
      <c r="E5822" s="7"/>
      <c r="F5822" s="7"/>
      <c r="G5822" s="7"/>
      <c r="H5822" s="7"/>
      <c r="I5822" s="7"/>
      <c r="N5822" s="5"/>
    </row>
    <row r="5823" spans="5:14" x14ac:dyDescent="0.35">
      <c r="E5823" s="7"/>
      <c r="F5823" s="7"/>
      <c r="G5823" s="7"/>
      <c r="H5823" s="7"/>
      <c r="I5823" s="7"/>
      <c r="N5823" s="5"/>
    </row>
    <row r="5824" spans="5:14" x14ac:dyDescent="0.35">
      <c r="E5824" s="7"/>
      <c r="F5824" s="7"/>
      <c r="G5824" s="7"/>
      <c r="H5824" s="7"/>
      <c r="I5824" s="7"/>
      <c r="N5824" s="5"/>
    </row>
    <row r="5825" spans="5:14" x14ac:dyDescent="0.35">
      <c r="E5825" s="7"/>
      <c r="F5825" s="7"/>
      <c r="G5825" s="7"/>
      <c r="H5825" s="7"/>
      <c r="I5825" s="7"/>
      <c r="N5825" s="5"/>
    </row>
    <row r="5826" spans="5:14" x14ac:dyDescent="0.35">
      <c r="E5826" s="7"/>
      <c r="F5826" s="7"/>
      <c r="G5826" s="7"/>
      <c r="H5826" s="7"/>
      <c r="I5826" s="7"/>
      <c r="N5826" s="5"/>
    </row>
    <row r="5827" spans="5:14" x14ac:dyDescent="0.35">
      <c r="E5827" s="7"/>
      <c r="F5827" s="7"/>
      <c r="G5827" s="7"/>
      <c r="H5827" s="7"/>
      <c r="I5827" s="7"/>
      <c r="N5827" s="5"/>
    </row>
    <row r="5828" spans="5:14" x14ac:dyDescent="0.35">
      <c r="E5828" s="7"/>
      <c r="F5828" s="7"/>
      <c r="G5828" s="7"/>
      <c r="H5828" s="7"/>
      <c r="I5828" s="7"/>
      <c r="N5828" s="5"/>
    </row>
    <row r="5829" spans="5:14" x14ac:dyDescent="0.35">
      <c r="E5829" s="7"/>
      <c r="F5829" s="7"/>
      <c r="G5829" s="7"/>
      <c r="H5829" s="7"/>
      <c r="I5829" s="7"/>
      <c r="N5829" s="5"/>
    </row>
    <row r="5830" spans="5:14" x14ac:dyDescent="0.35">
      <c r="E5830" s="7"/>
      <c r="F5830" s="7"/>
      <c r="G5830" s="7"/>
      <c r="H5830" s="7"/>
      <c r="I5830" s="7"/>
      <c r="N5830" s="5"/>
    </row>
    <row r="5831" spans="5:14" x14ac:dyDescent="0.35">
      <c r="E5831" s="7"/>
      <c r="F5831" s="7"/>
      <c r="G5831" s="7"/>
      <c r="H5831" s="7"/>
      <c r="I5831" s="7"/>
      <c r="N5831" s="5"/>
    </row>
    <row r="5832" spans="5:14" x14ac:dyDescent="0.35">
      <c r="E5832" s="7"/>
      <c r="F5832" s="7"/>
      <c r="G5832" s="7"/>
      <c r="H5832" s="7"/>
      <c r="I5832" s="7"/>
      <c r="N5832" s="5"/>
    </row>
    <row r="5833" spans="5:14" x14ac:dyDescent="0.35">
      <c r="E5833" s="7"/>
      <c r="F5833" s="7"/>
      <c r="G5833" s="7"/>
      <c r="H5833" s="7"/>
      <c r="I5833" s="7"/>
      <c r="N5833" s="5"/>
    </row>
    <row r="5834" spans="5:14" x14ac:dyDescent="0.35">
      <c r="E5834" s="7"/>
      <c r="F5834" s="7"/>
      <c r="G5834" s="7"/>
      <c r="H5834" s="7"/>
      <c r="I5834" s="7"/>
      <c r="N5834" s="5"/>
    </row>
    <row r="5835" spans="5:14" x14ac:dyDescent="0.35">
      <c r="E5835" s="7"/>
      <c r="F5835" s="7"/>
      <c r="G5835" s="7"/>
      <c r="H5835" s="7"/>
      <c r="I5835" s="7"/>
      <c r="N5835" s="5"/>
    </row>
    <row r="5836" spans="5:14" x14ac:dyDescent="0.35">
      <c r="E5836" s="7"/>
      <c r="F5836" s="7"/>
      <c r="G5836" s="7"/>
      <c r="H5836" s="7"/>
      <c r="I5836" s="7"/>
      <c r="N5836" s="5"/>
    </row>
    <row r="5837" spans="5:14" x14ac:dyDescent="0.35">
      <c r="E5837" s="7"/>
      <c r="F5837" s="7"/>
      <c r="G5837" s="7"/>
      <c r="H5837" s="7"/>
      <c r="I5837" s="7"/>
      <c r="N5837" s="5"/>
    </row>
    <row r="5838" spans="5:14" x14ac:dyDescent="0.35">
      <c r="E5838" s="7"/>
      <c r="F5838" s="7"/>
      <c r="G5838" s="7"/>
      <c r="H5838" s="7"/>
      <c r="I5838" s="7"/>
      <c r="N5838" s="5"/>
    </row>
    <row r="5839" spans="5:14" x14ac:dyDescent="0.35">
      <c r="E5839" s="7"/>
      <c r="F5839" s="7"/>
      <c r="G5839" s="7"/>
      <c r="H5839" s="7"/>
      <c r="I5839" s="7"/>
      <c r="N5839" s="5"/>
    </row>
    <row r="5840" spans="5:14" x14ac:dyDescent="0.35">
      <c r="E5840" s="7"/>
      <c r="F5840" s="7"/>
      <c r="G5840" s="7"/>
      <c r="H5840" s="7"/>
      <c r="I5840" s="7"/>
      <c r="N5840" s="5"/>
    </row>
    <row r="5841" spans="5:14" x14ac:dyDescent="0.35">
      <c r="E5841" s="7"/>
      <c r="F5841" s="7"/>
      <c r="G5841" s="7"/>
      <c r="H5841" s="7"/>
      <c r="I5841" s="7"/>
      <c r="N5841" s="5"/>
    </row>
    <row r="5842" spans="5:14" x14ac:dyDescent="0.35">
      <c r="E5842" s="7"/>
      <c r="F5842" s="7"/>
      <c r="G5842" s="7"/>
      <c r="H5842" s="7"/>
      <c r="I5842" s="7"/>
      <c r="N5842" s="5"/>
    </row>
    <row r="5843" spans="5:14" x14ac:dyDescent="0.35">
      <c r="E5843" s="7"/>
      <c r="F5843" s="7"/>
      <c r="G5843" s="7"/>
      <c r="H5843" s="7"/>
      <c r="I5843" s="7"/>
      <c r="N5843" s="5"/>
    </row>
    <row r="5844" spans="5:14" x14ac:dyDescent="0.35">
      <c r="E5844" s="7"/>
      <c r="F5844" s="7"/>
      <c r="G5844" s="7"/>
      <c r="H5844" s="7"/>
      <c r="I5844" s="7"/>
      <c r="N5844" s="5"/>
    </row>
    <row r="5845" spans="5:14" x14ac:dyDescent="0.35">
      <c r="E5845" s="7"/>
      <c r="F5845" s="7"/>
      <c r="G5845" s="7"/>
      <c r="H5845" s="7"/>
      <c r="I5845" s="7"/>
      <c r="N5845" s="5"/>
    </row>
    <row r="5846" spans="5:14" x14ac:dyDescent="0.35">
      <c r="E5846" s="7"/>
      <c r="F5846" s="7"/>
      <c r="G5846" s="7"/>
      <c r="H5846" s="7"/>
      <c r="I5846" s="7"/>
      <c r="N5846" s="5"/>
    </row>
    <row r="5847" spans="5:14" x14ac:dyDescent="0.35">
      <c r="E5847" s="7"/>
      <c r="F5847" s="7"/>
      <c r="G5847" s="7"/>
      <c r="H5847" s="7"/>
      <c r="I5847" s="7"/>
      <c r="N5847" s="5"/>
    </row>
    <row r="5848" spans="5:14" x14ac:dyDescent="0.35">
      <c r="E5848" s="7"/>
      <c r="F5848" s="7"/>
      <c r="G5848" s="7"/>
      <c r="H5848" s="7"/>
      <c r="I5848" s="7"/>
      <c r="N5848" s="5"/>
    </row>
    <row r="5849" spans="5:14" x14ac:dyDescent="0.35">
      <c r="E5849" s="7"/>
      <c r="F5849" s="7"/>
      <c r="G5849" s="7"/>
      <c r="H5849" s="7"/>
      <c r="I5849" s="7"/>
      <c r="N5849" s="5"/>
    </row>
    <row r="5850" spans="5:14" x14ac:dyDescent="0.35">
      <c r="E5850" s="7"/>
      <c r="F5850" s="7"/>
      <c r="G5850" s="7"/>
      <c r="H5850" s="7"/>
      <c r="I5850" s="7"/>
      <c r="N5850" s="5"/>
    </row>
    <row r="5851" spans="5:14" x14ac:dyDescent="0.35">
      <c r="E5851" s="7"/>
      <c r="F5851" s="7"/>
      <c r="G5851" s="7"/>
      <c r="H5851" s="7"/>
      <c r="I5851" s="7"/>
      <c r="N5851" s="5"/>
    </row>
    <row r="5852" spans="5:14" x14ac:dyDescent="0.35">
      <c r="E5852" s="7"/>
      <c r="F5852" s="7"/>
      <c r="G5852" s="7"/>
      <c r="H5852" s="7"/>
      <c r="I5852" s="7"/>
      <c r="N5852" s="5"/>
    </row>
    <row r="5853" spans="5:14" x14ac:dyDescent="0.35">
      <c r="E5853" s="7"/>
      <c r="F5853" s="7"/>
      <c r="G5853" s="7"/>
      <c r="H5853" s="7"/>
      <c r="I5853" s="7"/>
      <c r="N5853" s="5"/>
    </row>
    <row r="5854" spans="5:14" x14ac:dyDescent="0.35">
      <c r="E5854" s="7"/>
      <c r="F5854" s="7"/>
      <c r="G5854" s="7"/>
      <c r="H5854" s="7"/>
      <c r="I5854" s="7"/>
      <c r="N5854" s="5"/>
    </row>
    <row r="5855" spans="5:14" x14ac:dyDescent="0.35">
      <c r="E5855" s="7"/>
      <c r="F5855" s="7"/>
      <c r="G5855" s="7"/>
      <c r="H5855" s="7"/>
      <c r="I5855" s="7"/>
      <c r="N5855" s="5"/>
    </row>
    <row r="5856" spans="5:14" x14ac:dyDescent="0.35">
      <c r="E5856" s="7"/>
      <c r="F5856" s="7"/>
      <c r="G5856" s="7"/>
      <c r="H5856" s="7"/>
      <c r="I5856" s="7"/>
      <c r="N5856" s="5"/>
    </row>
    <row r="5857" spans="5:14" x14ac:dyDescent="0.35">
      <c r="E5857" s="7"/>
      <c r="F5857" s="7"/>
      <c r="G5857" s="7"/>
      <c r="H5857" s="7"/>
      <c r="I5857" s="7"/>
      <c r="N5857" s="5"/>
    </row>
    <row r="5858" spans="5:14" x14ac:dyDescent="0.35">
      <c r="E5858" s="7"/>
      <c r="F5858" s="7"/>
      <c r="G5858" s="7"/>
      <c r="H5858" s="7"/>
      <c r="I5858" s="7"/>
      <c r="N5858" s="5"/>
    </row>
    <row r="5859" spans="5:14" x14ac:dyDescent="0.35">
      <c r="E5859" s="7"/>
      <c r="F5859" s="7"/>
      <c r="G5859" s="7"/>
      <c r="H5859" s="7"/>
      <c r="I5859" s="7"/>
      <c r="N5859" s="5"/>
    </row>
    <row r="5860" spans="5:14" x14ac:dyDescent="0.35">
      <c r="E5860" s="7"/>
      <c r="F5860" s="7"/>
      <c r="G5860" s="7"/>
      <c r="H5860" s="7"/>
      <c r="I5860" s="7"/>
      <c r="N5860" s="5"/>
    </row>
    <row r="5861" spans="5:14" x14ac:dyDescent="0.35">
      <c r="E5861" s="7"/>
      <c r="F5861" s="7"/>
      <c r="G5861" s="7"/>
      <c r="H5861" s="7"/>
      <c r="I5861" s="7"/>
      <c r="N5861" s="5"/>
    </row>
    <row r="5862" spans="5:14" x14ac:dyDescent="0.35">
      <c r="E5862" s="7"/>
      <c r="F5862" s="7"/>
      <c r="G5862" s="7"/>
      <c r="H5862" s="7"/>
      <c r="I5862" s="7"/>
      <c r="N5862" s="5"/>
    </row>
    <row r="5863" spans="5:14" x14ac:dyDescent="0.35">
      <c r="E5863" s="7"/>
      <c r="F5863" s="7"/>
      <c r="G5863" s="7"/>
      <c r="H5863" s="7"/>
      <c r="I5863" s="7"/>
      <c r="N5863" s="5"/>
    </row>
    <row r="5864" spans="5:14" x14ac:dyDescent="0.35">
      <c r="E5864" s="7"/>
      <c r="F5864" s="7"/>
      <c r="G5864" s="7"/>
      <c r="H5864" s="7"/>
      <c r="I5864" s="7"/>
      <c r="N5864" s="5"/>
    </row>
    <row r="5865" spans="5:14" x14ac:dyDescent="0.35">
      <c r="E5865" s="7"/>
      <c r="F5865" s="7"/>
      <c r="G5865" s="7"/>
      <c r="H5865" s="7"/>
      <c r="I5865" s="7"/>
      <c r="N5865" s="5"/>
    </row>
    <row r="5866" spans="5:14" x14ac:dyDescent="0.35">
      <c r="E5866" s="7"/>
      <c r="F5866" s="7"/>
      <c r="G5866" s="7"/>
      <c r="H5866" s="7"/>
      <c r="I5866" s="7"/>
      <c r="N5866" s="5"/>
    </row>
    <row r="5867" spans="5:14" x14ac:dyDescent="0.35">
      <c r="E5867" s="7"/>
      <c r="F5867" s="7"/>
      <c r="G5867" s="7"/>
      <c r="H5867" s="7"/>
      <c r="I5867" s="7"/>
      <c r="N5867" s="5"/>
    </row>
    <row r="5868" spans="5:14" x14ac:dyDescent="0.35">
      <c r="E5868" s="7"/>
      <c r="F5868" s="7"/>
      <c r="G5868" s="7"/>
      <c r="H5868" s="7"/>
      <c r="I5868" s="7"/>
      <c r="N5868" s="5"/>
    </row>
    <row r="5869" spans="5:14" x14ac:dyDescent="0.35">
      <c r="E5869" s="7"/>
      <c r="F5869" s="7"/>
      <c r="G5869" s="7"/>
      <c r="H5869" s="7"/>
      <c r="I5869" s="7"/>
      <c r="N5869" s="5"/>
    </row>
    <row r="5870" spans="5:14" x14ac:dyDescent="0.35">
      <c r="E5870" s="7"/>
      <c r="F5870" s="7"/>
      <c r="G5870" s="7"/>
      <c r="H5870" s="7"/>
      <c r="I5870" s="7"/>
      <c r="N5870" s="5"/>
    </row>
    <row r="5871" spans="5:14" x14ac:dyDescent="0.35">
      <c r="E5871" s="7"/>
      <c r="F5871" s="7"/>
      <c r="G5871" s="7"/>
      <c r="H5871" s="7"/>
      <c r="I5871" s="7"/>
      <c r="N5871" s="5"/>
    </row>
    <row r="5872" spans="5:14" x14ac:dyDescent="0.35">
      <c r="E5872" s="7"/>
      <c r="F5872" s="7"/>
      <c r="G5872" s="7"/>
      <c r="H5872" s="7"/>
      <c r="I5872" s="7"/>
      <c r="N5872" s="5"/>
    </row>
    <row r="5873" spans="5:14" x14ac:dyDescent="0.35">
      <c r="E5873" s="7"/>
      <c r="F5873" s="7"/>
      <c r="G5873" s="7"/>
      <c r="H5873" s="7"/>
      <c r="I5873" s="7"/>
      <c r="N5873" s="5"/>
    </row>
    <row r="5874" spans="5:14" x14ac:dyDescent="0.35">
      <c r="E5874" s="7"/>
      <c r="F5874" s="7"/>
      <c r="G5874" s="7"/>
      <c r="H5874" s="7"/>
      <c r="I5874" s="7"/>
      <c r="N5874" s="5"/>
    </row>
    <row r="5875" spans="5:14" x14ac:dyDescent="0.35">
      <c r="E5875" s="7"/>
      <c r="F5875" s="7"/>
      <c r="G5875" s="7"/>
      <c r="H5875" s="7"/>
      <c r="I5875" s="7"/>
      <c r="N5875" s="5"/>
    </row>
    <row r="5876" spans="5:14" x14ac:dyDescent="0.35">
      <c r="E5876" s="7"/>
      <c r="F5876" s="7"/>
      <c r="G5876" s="7"/>
      <c r="H5876" s="7"/>
      <c r="I5876" s="7"/>
      <c r="N5876" s="5"/>
    </row>
    <row r="5877" spans="5:14" x14ac:dyDescent="0.35">
      <c r="E5877" s="7"/>
      <c r="F5877" s="7"/>
      <c r="G5877" s="7"/>
      <c r="H5877" s="7"/>
      <c r="I5877" s="7"/>
      <c r="N5877" s="5"/>
    </row>
    <row r="5878" spans="5:14" x14ac:dyDescent="0.35">
      <c r="E5878" s="7"/>
      <c r="F5878" s="7"/>
      <c r="G5878" s="7"/>
      <c r="H5878" s="7"/>
      <c r="I5878" s="7"/>
      <c r="N5878" s="5"/>
    </row>
    <row r="5879" spans="5:14" x14ac:dyDescent="0.35">
      <c r="E5879" s="7"/>
      <c r="F5879" s="7"/>
      <c r="G5879" s="7"/>
      <c r="H5879" s="7"/>
      <c r="I5879" s="7"/>
      <c r="N5879" s="5"/>
    </row>
    <row r="5880" spans="5:14" x14ac:dyDescent="0.35">
      <c r="E5880" s="7"/>
      <c r="F5880" s="7"/>
      <c r="G5880" s="7"/>
      <c r="H5880" s="7"/>
      <c r="I5880" s="7"/>
      <c r="N5880" s="5"/>
    </row>
    <row r="5881" spans="5:14" x14ac:dyDescent="0.35">
      <c r="E5881" s="7"/>
      <c r="F5881" s="7"/>
      <c r="G5881" s="7"/>
      <c r="H5881" s="7"/>
      <c r="I5881" s="7"/>
      <c r="N5881" s="5"/>
    </row>
    <row r="5882" spans="5:14" x14ac:dyDescent="0.35">
      <c r="E5882" s="7"/>
      <c r="F5882" s="7"/>
      <c r="G5882" s="7"/>
      <c r="H5882" s="7"/>
      <c r="I5882" s="7"/>
      <c r="N5882" s="5"/>
    </row>
    <row r="5883" spans="5:14" x14ac:dyDescent="0.35">
      <c r="E5883" s="7"/>
      <c r="F5883" s="7"/>
      <c r="G5883" s="7"/>
      <c r="H5883" s="7"/>
      <c r="I5883" s="7"/>
      <c r="N5883" s="5"/>
    </row>
    <row r="5884" spans="5:14" x14ac:dyDescent="0.35">
      <c r="E5884" s="7"/>
      <c r="F5884" s="7"/>
      <c r="G5884" s="7"/>
      <c r="H5884" s="7"/>
      <c r="I5884" s="7"/>
      <c r="N5884" s="5"/>
    </row>
    <row r="5885" spans="5:14" x14ac:dyDescent="0.35">
      <c r="E5885" s="7"/>
      <c r="F5885" s="7"/>
      <c r="G5885" s="7"/>
      <c r="H5885" s="7"/>
      <c r="I5885" s="7"/>
      <c r="N5885" s="5"/>
    </row>
    <row r="5886" spans="5:14" x14ac:dyDescent="0.35">
      <c r="E5886" s="7"/>
      <c r="F5886" s="7"/>
      <c r="G5886" s="7"/>
      <c r="H5886" s="7"/>
      <c r="I5886" s="7"/>
      <c r="N5886" s="5"/>
    </row>
    <row r="5887" spans="5:14" x14ac:dyDescent="0.35">
      <c r="E5887" s="7"/>
      <c r="F5887" s="7"/>
      <c r="G5887" s="7"/>
      <c r="H5887" s="7"/>
      <c r="I5887" s="7"/>
      <c r="N5887" s="5"/>
    </row>
    <row r="5888" spans="5:14" x14ac:dyDescent="0.35">
      <c r="E5888" s="7"/>
      <c r="F5888" s="7"/>
      <c r="G5888" s="7"/>
      <c r="H5888" s="7"/>
      <c r="I5888" s="7"/>
      <c r="N5888" s="5"/>
    </row>
    <row r="5889" spans="5:14" x14ac:dyDescent="0.35">
      <c r="E5889" s="7"/>
      <c r="F5889" s="7"/>
      <c r="G5889" s="7"/>
      <c r="H5889" s="7"/>
      <c r="I5889" s="7"/>
      <c r="N5889" s="5"/>
    </row>
    <row r="5890" spans="5:14" x14ac:dyDescent="0.35">
      <c r="E5890" s="7"/>
      <c r="F5890" s="7"/>
      <c r="G5890" s="7"/>
      <c r="H5890" s="7"/>
      <c r="I5890" s="7"/>
      <c r="N5890" s="5"/>
    </row>
    <row r="5891" spans="5:14" x14ac:dyDescent="0.35">
      <c r="E5891" s="7"/>
      <c r="F5891" s="7"/>
      <c r="G5891" s="7"/>
      <c r="H5891" s="7"/>
      <c r="I5891" s="7"/>
      <c r="N5891" s="5"/>
    </row>
    <row r="5892" spans="5:14" x14ac:dyDescent="0.35">
      <c r="E5892" s="7"/>
      <c r="F5892" s="7"/>
      <c r="G5892" s="7"/>
      <c r="H5892" s="7"/>
      <c r="I5892" s="7"/>
      <c r="N5892" s="5"/>
    </row>
    <row r="5893" spans="5:14" x14ac:dyDescent="0.35">
      <c r="E5893" s="7"/>
      <c r="F5893" s="7"/>
      <c r="G5893" s="7"/>
      <c r="H5893" s="7"/>
      <c r="I5893" s="7"/>
      <c r="N5893" s="5"/>
    </row>
    <row r="5894" spans="5:14" x14ac:dyDescent="0.35">
      <c r="E5894" s="7"/>
      <c r="F5894" s="7"/>
      <c r="G5894" s="7"/>
      <c r="H5894" s="7"/>
      <c r="I5894" s="7"/>
      <c r="N5894" s="5"/>
    </row>
    <row r="5895" spans="5:14" x14ac:dyDescent="0.35">
      <c r="E5895" s="7"/>
      <c r="F5895" s="7"/>
      <c r="G5895" s="7"/>
      <c r="H5895" s="7"/>
      <c r="I5895" s="7"/>
      <c r="N5895" s="5"/>
    </row>
    <row r="5896" spans="5:14" x14ac:dyDescent="0.35">
      <c r="E5896" s="7"/>
      <c r="F5896" s="7"/>
      <c r="G5896" s="7"/>
      <c r="H5896" s="7"/>
      <c r="I5896" s="7"/>
      <c r="N5896" s="5"/>
    </row>
    <row r="5897" spans="5:14" x14ac:dyDescent="0.35">
      <c r="E5897" s="7"/>
      <c r="F5897" s="7"/>
      <c r="G5897" s="7"/>
      <c r="H5897" s="7"/>
      <c r="I5897" s="7"/>
      <c r="N5897" s="5"/>
    </row>
    <row r="5898" spans="5:14" x14ac:dyDescent="0.35">
      <c r="E5898" s="7"/>
      <c r="F5898" s="7"/>
      <c r="G5898" s="7"/>
      <c r="H5898" s="7"/>
      <c r="I5898" s="7"/>
      <c r="N5898" s="5"/>
    </row>
    <row r="5899" spans="5:14" x14ac:dyDescent="0.35">
      <c r="E5899" s="7"/>
      <c r="F5899" s="7"/>
      <c r="G5899" s="7"/>
      <c r="H5899" s="7"/>
      <c r="I5899" s="7"/>
      <c r="N5899" s="5"/>
    </row>
    <row r="5900" spans="5:14" x14ac:dyDescent="0.35">
      <c r="E5900" s="7"/>
      <c r="F5900" s="7"/>
      <c r="G5900" s="7"/>
      <c r="H5900" s="7"/>
      <c r="I5900" s="7"/>
      <c r="N5900" s="5"/>
    </row>
    <row r="5901" spans="5:14" x14ac:dyDescent="0.35">
      <c r="E5901" s="7"/>
      <c r="F5901" s="7"/>
      <c r="G5901" s="7"/>
      <c r="H5901" s="7"/>
      <c r="I5901" s="7"/>
      <c r="N5901" s="5"/>
    </row>
    <row r="5902" spans="5:14" x14ac:dyDescent="0.35">
      <c r="E5902" s="7"/>
      <c r="F5902" s="7"/>
      <c r="G5902" s="7"/>
      <c r="H5902" s="7"/>
      <c r="I5902" s="7"/>
      <c r="N5902" s="5"/>
    </row>
    <row r="5903" spans="5:14" x14ac:dyDescent="0.35">
      <c r="E5903" s="7"/>
      <c r="F5903" s="7"/>
      <c r="G5903" s="7"/>
      <c r="H5903" s="7"/>
      <c r="I5903" s="7"/>
      <c r="N5903" s="5"/>
    </row>
    <row r="5904" spans="5:14" x14ac:dyDescent="0.35">
      <c r="E5904" s="7"/>
      <c r="F5904" s="7"/>
      <c r="G5904" s="7"/>
      <c r="H5904" s="7"/>
      <c r="I5904" s="7"/>
      <c r="N5904" s="5"/>
    </row>
    <row r="5905" spans="5:14" x14ac:dyDescent="0.35">
      <c r="E5905" s="7"/>
      <c r="F5905" s="7"/>
      <c r="G5905" s="7"/>
      <c r="H5905" s="7"/>
      <c r="I5905" s="7"/>
      <c r="N5905" s="5"/>
    </row>
    <row r="5906" spans="5:14" x14ac:dyDescent="0.35">
      <c r="E5906" s="7"/>
      <c r="F5906" s="7"/>
      <c r="G5906" s="7"/>
      <c r="H5906" s="7"/>
      <c r="I5906" s="7"/>
      <c r="N5906" s="5"/>
    </row>
    <row r="5907" spans="5:14" x14ac:dyDescent="0.35">
      <c r="E5907" s="7"/>
      <c r="F5907" s="7"/>
      <c r="G5907" s="7"/>
      <c r="H5907" s="7"/>
      <c r="I5907" s="7"/>
      <c r="N5907" s="5"/>
    </row>
    <row r="5908" spans="5:14" x14ac:dyDescent="0.35">
      <c r="E5908" s="7"/>
      <c r="F5908" s="7"/>
      <c r="G5908" s="7"/>
      <c r="H5908" s="7"/>
      <c r="I5908" s="7"/>
      <c r="N5908" s="5"/>
    </row>
    <row r="5909" spans="5:14" x14ac:dyDescent="0.35">
      <c r="E5909" s="7"/>
      <c r="F5909" s="7"/>
      <c r="G5909" s="7"/>
      <c r="H5909" s="7"/>
      <c r="I5909" s="7"/>
      <c r="N5909" s="5"/>
    </row>
    <row r="5910" spans="5:14" x14ac:dyDescent="0.35">
      <c r="E5910" s="7"/>
      <c r="F5910" s="7"/>
      <c r="G5910" s="7"/>
      <c r="H5910" s="7"/>
      <c r="I5910" s="7"/>
      <c r="N5910" s="5"/>
    </row>
    <row r="5911" spans="5:14" x14ac:dyDescent="0.35">
      <c r="E5911" s="7"/>
      <c r="F5911" s="7"/>
      <c r="G5911" s="7"/>
      <c r="H5911" s="7"/>
      <c r="I5911" s="7"/>
      <c r="N5911" s="5"/>
    </row>
    <row r="5912" spans="5:14" x14ac:dyDescent="0.35">
      <c r="E5912" s="7"/>
      <c r="F5912" s="7"/>
      <c r="G5912" s="7"/>
      <c r="H5912" s="7"/>
      <c r="I5912" s="7"/>
      <c r="N5912" s="5"/>
    </row>
    <row r="5913" spans="5:14" x14ac:dyDescent="0.35">
      <c r="E5913" s="7"/>
      <c r="F5913" s="7"/>
      <c r="G5913" s="7"/>
      <c r="H5913" s="7"/>
      <c r="I5913" s="7"/>
      <c r="N5913" s="5"/>
    </row>
    <row r="5914" spans="5:14" x14ac:dyDescent="0.35">
      <c r="E5914" s="7"/>
      <c r="F5914" s="7"/>
      <c r="G5914" s="7"/>
      <c r="H5914" s="7"/>
      <c r="I5914" s="7"/>
      <c r="N5914" s="5"/>
    </row>
    <row r="5915" spans="5:14" x14ac:dyDescent="0.35">
      <c r="E5915" s="7"/>
      <c r="F5915" s="7"/>
      <c r="G5915" s="7"/>
      <c r="H5915" s="7"/>
      <c r="I5915" s="7"/>
      <c r="N5915" s="5"/>
    </row>
    <row r="5916" spans="5:14" x14ac:dyDescent="0.35">
      <c r="E5916" s="7"/>
      <c r="F5916" s="7"/>
      <c r="G5916" s="7"/>
      <c r="H5916" s="7"/>
      <c r="I5916" s="7"/>
      <c r="N5916" s="5"/>
    </row>
    <row r="5917" spans="5:14" x14ac:dyDescent="0.35">
      <c r="E5917" s="7"/>
      <c r="F5917" s="7"/>
      <c r="G5917" s="7"/>
      <c r="H5917" s="7"/>
      <c r="I5917" s="7"/>
      <c r="N5917" s="5"/>
    </row>
    <row r="5918" spans="5:14" x14ac:dyDescent="0.35">
      <c r="E5918" s="7"/>
      <c r="F5918" s="7"/>
      <c r="G5918" s="7"/>
      <c r="H5918" s="7"/>
      <c r="I5918" s="7"/>
      <c r="N5918" s="5"/>
    </row>
    <row r="5919" spans="5:14" x14ac:dyDescent="0.35">
      <c r="E5919" s="7"/>
      <c r="F5919" s="7"/>
      <c r="G5919" s="7"/>
      <c r="H5919" s="7"/>
      <c r="I5919" s="7"/>
      <c r="N5919" s="5"/>
    </row>
    <row r="5920" spans="5:14" x14ac:dyDescent="0.35">
      <c r="E5920" s="7"/>
      <c r="F5920" s="7"/>
      <c r="G5920" s="7"/>
      <c r="H5920" s="7"/>
      <c r="I5920" s="7"/>
      <c r="N5920" s="5"/>
    </row>
    <row r="5921" spans="5:14" x14ac:dyDescent="0.35">
      <c r="E5921" s="7"/>
      <c r="F5921" s="7"/>
      <c r="G5921" s="7"/>
      <c r="H5921" s="7"/>
      <c r="I5921" s="7"/>
      <c r="N5921" s="5"/>
    </row>
    <row r="5922" spans="5:14" x14ac:dyDescent="0.35">
      <c r="E5922" s="7"/>
      <c r="F5922" s="7"/>
      <c r="G5922" s="7"/>
      <c r="H5922" s="7"/>
      <c r="I5922" s="7"/>
      <c r="N5922" s="5"/>
    </row>
    <row r="5923" spans="5:14" x14ac:dyDescent="0.35">
      <c r="E5923" s="7"/>
      <c r="F5923" s="7"/>
      <c r="G5923" s="7"/>
      <c r="H5923" s="7"/>
      <c r="I5923" s="7"/>
      <c r="N5923" s="5"/>
    </row>
    <row r="5924" spans="5:14" x14ac:dyDescent="0.35">
      <c r="E5924" s="7"/>
      <c r="F5924" s="7"/>
      <c r="G5924" s="7"/>
      <c r="H5924" s="7"/>
      <c r="I5924" s="7"/>
      <c r="N5924" s="5"/>
    </row>
    <row r="5925" spans="5:14" x14ac:dyDescent="0.35">
      <c r="E5925" s="7"/>
      <c r="F5925" s="7"/>
      <c r="G5925" s="7"/>
      <c r="H5925" s="7"/>
      <c r="I5925" s="7"/>
      <c r="N5925" s="5"/>
    </row>
    <row r="5926" spans="5:14" x14ac:dyDescent="0.35">
      <c r="E5926" s="7"/>
      <c r="F5926" s="7"/>
      <c r="G5926" s="7"/>
      <c r="H5926" s="7"/>
      <c r="I5926" s="7"/>
      <c r="N5926" s="5"/>
    </row>
    <row r="5927" spans="5:14" x14ac:dyDescent="0.35">
      <c r="E5927" s="7"/>
      <c r="F5927" s="7"/>
      <c r="G5927" s="7"/>
      <c r="H5927" s="7"/>
      <c r="I5927" s="7"/>
      <c r="N5927" s="5"/>
    </row>
    <row r="5928" spans="5:14" x14ac:dyDescent="0.35">
      <c r="E5928" s="7"/>
      <c r="F5928" s="7"/>
      <c r="G5928" s="7"/>
      <c r="H5928" s="7"/>
      <c r="I5928" s="7"/>
      <c r="N5928" s="5"/>
    </row>
    <row r="5929" spans="5:14" x14ac:dyDescent="0.35">
      <c r="E5929" s="7"/>
      <c r="F5929" s="7"/>
      <c r="G5929" s="7"/>
      <c r="H5929" s="7"/>
      <c r="I5929" s="7"/>
      <c r="N5929" s="5"/>
    </row>
    <row r="5930" spans="5:14" x14ac:dyDescent="0.35">
      <c r="E5930" s="7"/>
      <c r="F5930" s="7"/>
      <c r="G5930" s="7"/>
      <c r="H5930" s="7"/>
      <c r="I5930" s="7"/>
      <c r="N5930" s="5"/>
    </row>
    <row r="5931" spans="5:14" x14ac:dyDescent="0.35">
      <c r="E5931" s="7"/>
      <c r="F5931" s="7"/>
      <c r="G5931" s="7"/>
      <c r="H5931" s="7"/>
      <c r="I5931" s="7"/>
      <c r="N5931" s="5"/>
    </row>
    <row r="5932" spans="5:14" x14ac:dyDescent="0.35">
      <c r="E5932" s="7"/>
      <c r="F5932" s="7"/>
      <c r="G5932" s="7"/>
      <c r="H5932" s="7"/>
      <c r="I5932" s="7"/>
      <c r="N5932" s="5"/>
    </row>
    <row r="5933" spans="5:14" x14ac:dyDescent="0.35">
      <c r="E5933" s="7"/>
      <c r="F5933" s="7"/>
      <c r="G5933" s="7"/>
      <c r="H5933" s="7"/>
      <c r="I5933" s="7"/>
      <c r="N5933" s="5"/>
    </row>
    <row r="5934" spans="5:14" x14ac:dyDescent="0.35">
      <c r="E5934" s="7"/>
      <c r="F5934" s="7"/>
      <c r="G5934" s="7"/>
      <c r="H5934" s="7"/>
      <c r="I5934" s="7"/>
      <c r="N5934" s="5"/>
    </row>
    <row r="5935" spans="5:14" x14ac:dyDescent="0.35">
      <c r="E5935" s="7"/>
      <c r="F5935" s="7"/>
      <c r="G5935" s="7"/>
      <c r="H5935" s="7"/>
      <c r="I5935" s="7"/>
      <c r="N5935" s="5"/>
    </row>
    <row r="5936" spans="5:14" x14ac:dyDescent="0.35">
      <c r="E5936" s="7"/>
      <c r="F5936" s="7"/>
      <c r="G5936" s="7"/>
      <c r="H5936" s="7"/>
      <c r="I5936" s="7"/>
      <c r="N5936" s="5"/>
    </row>
    <row r="5937" spans="5:14" x14ac:dyDescent="0.35">
      <c r="E5937" s="7"/>
      <c r="F5937" s="7"/>
      <c r="G5937" s="7"/>
      <c r="H5937" s="7"/>
      <c r="I5937" s="7"/>
      <c r="N5937" s="5"/>
    </row>
    <row r="5938" spans="5:14" x14ac:dyDescent="0.35">
      <c r="E5938" s="7"/>
      <c r="F5938" s="7"/>
      <c r="G5938" s="7"/>
      <c r="H5938" s="7"/>
      <c r="I5938" s="7"/>
      <c r="N5938" s="5"/>
    </row>
    <row r="5939" spans="5:14" x14ac:dyDescent="0.35">
      <c r="E5939" s="7"/>
      <c r="F5939" s="7"/>
      <c r="G5939" s="7"/>
      <c r="H5939" s="7"/>
      <c r="I5939" s="7"/>
      <c r="N5939" s="5"/>
    </row>
    <row r="5940" spans="5:14" x14ac:dyDescent="0.35">
      <c r="E5940" s="7"/>
      <c r="F5940" s="7"/>
      <c r="G5940" s="7"/>
      <c r="H5940" s="7"/>
      <c r="I5940" s="7"/>
      <c r="N5940" s="5"/>
    </row>
    <row r="5941" spans="5:14" x14ac:dyDescent="0.35">
      <c r="E5941" s="7"/>
      <c r="F5941" s="7"/>
      <c r="G5941" s="7"/>
      <c r="H5941" s="7"/>
      <c r="I5941" s="7"/>
      <c r="N5941" s="5"/>
    </row>
    <row r="5942" spans="5:14" x14ac:dyDescent="0.35">
      <c r="E5942" s="7"/>
      <c r="F5942" s="7"/>
      <c r="G5942" s="7"/>
      <c r="H5942" s="7"/>
      <c r="I5942" s="7"/>
      <c r="N5942" s="5"/>
    </row>
    <row r="5943" spans="5:14" x14ac:dyDescent="0.35">
      <c r="E5943" s="7"/>
      <c r="F5943" s="7"/>
      <c r="G5943" s="7"/>
      <c r="H5943" s="7"/>
      <c r="I5943" s="7"/>
      <c r="N5943" s="5"/>
    </row>
    <row r="5944" spans="5:14" x14ac:dyDescent="0.35">
      <c r="E5944" s="7"/>
      <c r="F5944" s="7"/>
      <c r="G5944" s="7"/>
      <c r="H5944" s="7"/>
      <c r="I5944" s="7"/>
      <c r="N5944" s="5"/>
    </row>
    <row r="5945" spans="5:14" x14ac:dyDescent="0.35">
      <c r="E5945" s="7"/>
      <c r="F5945" s="7"/>
      <c r="G5945" s="7"/>
      <c r="H5945" s="7"/>
      <c r="I5945" s="7"/>
      <c r="N5945" s="5"/>
    </row>
    <row r="5946" spans="5:14" x14ac:dyDescent="0.35">
      <c r="E5946" s="7"/>
      <c r="F5946" s="7"/>
      <c r="G5946" s="7"/>
      <c r="H5946" s="7"/>
      <c r="I5946" s="7"/>
      <c r="N5946" s="5"/>
    </row>
    <row r="5947" spans="5:14" x14ac:dyDescent="0.35">
      <c r="E5947" s="7"/>
      <c r="F5947" s="7"/>
      <c r="G5947" s="7"/>
      <c r="H5947" s="7"/>
      <c r="I5947" s="7"/>
      <c r="N5947" s="5"/>
    </row>
    <row r="5948" spans="5:14" x14ac:dyDescent="0.35">
      <c r="E5948" s="7"/>
      <c r="F5948" s="7"/>
      <c r="G5948" s="7"/>
      <c r="H5948" s="7"/>
      <c r="I5948" s="7"/>
      <c r="N5948" s="5"/>
    </row>
    <row r="5949" spans="5:14" x14ac:dyDescent="0.35">
      <c r="E5949" s="7"/>
      <c r="F5949" s="7"/>
      <c r="G5949" s="7"/>
      <c r="H5949" s="7"/>
      <c r="I5949" s="7"/>
      <c r="N5949" s="5"/>
    </row>
    <row r="5950" spans="5:14" x14ac:dyDescent="0.35">
      <c r="E5950" s="7"/>
      <c r="F5950" s="7"/>
      <c r="G5950" s="7"/>
      <c r="H5950" s="7"/>
      <c r="I5950" s="7"/>
      <c r="N5950" s="5"/>
    </row>
    <row r="5951" spans="5:14" x14ac:dyDescent="0.35">
      <c r="E5951" s="7"/>
      <c r="F5951" s="7"/>
      <c r="G5951" s="7"/>
      <c r="H5951" s="7"/>
      <c r="I5951" s="7"/>
      <c r="N5951" s="5"/>
    </row>
    <row r="5952" spans="5:14" x14ac:dyDescent="0.35">
      <c r="E5952" s="7"/>
      <c r="F5952" s="7"/>
      <c r="G5952" s="7"/>
      <c r="H5952" s="7"/>
      <c r="I5952" s="7"/>
      <c r="N5952" s="5"/>
    </row>
    <row r="5953" spans="5:14" x14ac:dyDescent="0.35">
      <c r="E5953" s="7"/>
      <c r="F5953" s="7"/>
      <c r="G5953" s="7"/>
      <c r="H5953" s="7"/>
      <c r="I5953" s="7"/>
      <c r="N5953" s="5"/>
    </row>
    <row r="5954" spans="5:14" x14ac:dyDescent="0.35">
      <c r="E5954" s="7"/>
      <c r="F5954" s="7"/>
      <c r="G5954" s="7"/>
      <c r="H5954" s="7"/>
      <c r="I5954" s="7"/>
      <c r="N5954" s="5"/>
    </row>
    <row r="5955" spans="5:14" x14ac:dyDescent="0.35">
      <c r="E5955" s="7"/>
      <c r="F5955" s="7"/>
      <c r="G5955" s="7"/>
      <c r="H5955" s="7"/>
      <c r="I5955" s="7"/>
      <c r="N5955" s="5"/>
    </row>
    <row r="5956" spans="5:14" x14ac:dyDescent="0.35">
      <c r="E5956" s="7"/>
      <c r="F5956" s="7"/>
      <c r="G5956" s="7"/>
      <c r="H5956" s="7"/>
      <c r="I5956" s="7"/>
      <c r="N5956" s="5"/>
    </row>
    <row r="5957" spans="5:14" x14ac:dyDescent="0.35">
      <c r="E5957" s="7"/>
      <c r="F5957" s="7"/>
      <c r="G5957" s="7"/>
      <c r="H5957" s="7"/>
      <c r="I5957" s="7"/>
      <c r="N5957" s="5"/>
    </row>
    <row r="5958" spans="5:14" x14ac:dyDescent="0.35">
      <c r="E5958" s="7"/>
      <c r="F5958" s="7"/>
      <c r="G5958" s="7"/>
      <c r="H5958" s="7"/>
      <c r="I5958" s="7"/>
      <c r="N5958" s="5"/>
    </row>
    <row r="5959" spans="5:14" x14ac:dyDescent="0.35">
      <c r="E5959" s="7"/>
      <c r="F5959" s="7"/>
      <c r="G5959" s="7"/>
      <c r="H5959" s="7"/>
      <c r="I5959" s="7"/>
      <c r="N5959" s="5"/>
    </row>
    <row r="5960" spans="5:14" x14ac:dyDescent="0.35">
      <c r="E5960" s="7"/>
      <c r="F5960" s="7"/>
      <c r="G5960" s="7"/>
      <c r="H5960" s="7"/>
      <c r="I5960" s="7"/>
      <c r="N5960" s="5"/>
    </row>
    <row r="5961" spans="5:14" x14ac:dyDescent="0.35">
      <c r="E5961" s="7"/>
      <c r="F5961" s="7"/>
      <c r="G5961" s="7"/>
      <c r="H5961" s="7"/>
      <c r="I5961" s="7"/>
      <c r="N5961" s="5"/>
    </row>
    <row r="5962" spans="5:14" x14ac:dyDescent="0.35">
      <c r="E5962" s="7"/>
      <c r="F5962" s="7"/>
      <c r="G5962" s="7"/>
      <c r="H5962" s="7"/>
      <c r="I5962" s="7"/>
      <c r="N5962" s="5"/>
    </row>
    <row r="5963" spans="5:14" x14ac:dyDescent="0.35">
      <c r="E5963" s="7"/>
      <c r="F5963" s="7"/>
      <c r="G5963" s="7"/>
      <c r="H5963" s="7"/>
      <c r="I5963" s="7"/>
      <c r="N5963" s="5"/>
    </row>
    <row r="5964" spans="5:14" x14ac:dyDescent="0.35">
      <c r="E5964" s="7"/>
      <c r="F5964" s="7"/>
      <c r="G5964" s="7"/>
      <c r="H5964" s="7"/>
      <c r="I5964" s="7"/>
      <c r="N5964" s="5"/>
    </row>
    <row r="5965" spans="5:14" x14ac:dyDescent="0.35">
      <c r="E5965" s="7"/>
      <c r="F5965" s="7"/>
      <c r="G5965" s="7"/>
      <c r="H5965" s="7"/>
      <c r="I5965" s="7"/>
      <c r="N5965" s="5"/>
    </row>
    <row r="5966" spans="5:14" x14ac:dyDescent="0.35">
      <c r="E5966" s="7"/>
      <c r="F5966" s="7"/>
      <c r="G5966" s="7"/>
      <c r="H5966" s="7"/>
      <c r="I5966" s="7"/>
      <c r="N5966" s="5"/>
    </row>
    <row r="5967" spans="5:14" x14ac:dyDescent="0.35">
      <c r="E5967" s="7"/>
      <c r="F5967" s="7"/>
      <c r="G5967" s="7"/>
      <c r="H5967" s="7"/>
      <c r="I5967" s="7"/>
      <c r="N5967" s="5"/>
    </row>
    <row r="5968" spans="5:14" x14ac:dyDescent="0.35">
      <c r="E5968" s="7"/>
      <c r="F5968" s="7"/>
      <c r="G5968" s="7"/>
      <c r="H5968" s="7"/>
      <c r="I5968" s="7"/>
      <c r="N5968" s="5"/>
    </row>
    <row r="5969" spans="5:14" x14ac:dyDescent="0.35">
      <c r="E5969" s="7"/>
      <c r="F5969" s="7"/>
      <c r="G5969" s="7"/>
      <c r="H5969" s="7"/>
      <c r="I5969" s="7"/>
      <c r="N5969" s="5"/>
    </row>
    <row r="5970" spans="5:14" x14ac:dyDescent="0.35">
      <c r="E5970" s="7"/>
      <c r="F5970" s="7"/>
      <c r="G5970" s="7"/>
      <c r="H5970" s="7"/>
      <c r="I5970" s="7"/>
      <c r="N5970" s="5"/>
    </row>
    <row r="5971" spans="5:14" x14ac:dyDescent="0.35">
      <c r="E5971" s="7"/>
      <c r="F5971" s="7"/>
      <c r="G5971" s="7"/>
      <c r="H5971" s="7"/>
      <c r="I5971" s="7"/>
      <c r="N5971" s="5"/>
    </row>
    <row r="5972" spans="5:14" x14ac:dyDescent="0.35">
      <c r="E5972" s="7"/>
      <c r="F5972" s="7"/>
      <c r="G5972" s="7"/>
      <c r="H5972" s="7"/>
      <c r="I5972" s="7"/>
      <c r="N5972" s="5"/>
    </row>
    <row r="5973" spans="5:14" x14ac:dyDescent="0.35">
      <c r="E5973" s="7"/>
      <c r="F5973" s="7"/>
      <c r="G5973" s="7"/>
      <c r="H5973" s="7"/>
      <c r="I5973" s="7"/>
      <c r="N5973" s="5"/>
    </row>
    <row r="5974" spans="5:14" x14ac:dyDescent="0.35">
      <c r="E5974" s="7"/>
      <c r="F5974" s="7"/>
      <c r="G5974" s="7"/>
      <c r="H5974" s="7"/>
      <c r="I5974" s="7"/>
      <c r="N5974" s="5"/>
    </row>
    <row r="5975" spans="5:14" x14ac:dyDescent="0.35">
      <c r="E5975" s="7"/>
      <c r="F5975" s="7"/>
      <c r="G5975" s="7"/>
      <c r="H5975" s="7"/>
      <c r="I5975" s="7"/>
      <c r="N5975" s="5"/>
    </row>
    <row r="5976" spans="5:14" x14ac:dyDescent="0.35">
      <c r="E5976" s="7"/>
      <c r="F5976" s="7"/>
      <c r="G5976" s="7"/>
      <c r="H5976" s="7"/>
      <c r="I5976" s="7"/>
      <c r="N5976" s="5"/>
    </row>
    <row r="5977" spans="5:14" x14ac:dyDescent="0.35">
      <c r="E5977" s="7"/>
      <c r="F5977" s="7"/>
      <c r="G5977" s="7"/>
      <c r="H5977" s="7"/>
      <c r="I5977" s="7"/>
      <c r="N5977" s="5"/>
    </row>
    <row r="5978" spans="5:14" x14ac:dyDescent="0.35">
      <c r="E5978" s="7"/>
      <c r="F5978" s="7"/>
      <c r="G5978" s="7"/>
      <c r="H5978" s="7"/>
      <c r="I5978" s="7"/>
      <c r="N5978" s="5"/>
    </row>
    <row r="5979" spans="5:14" x14ac:dyDescent="0.35">
      <c r="E5979" s="7"/>
      <c r="F5979" s="7"/>
      <c r="G5979" s="7"/>
      <c r="H5979" s="7"/>
      <c r="I5979" s="7"/>
      <c r="N5979" s="5"/>
    </row>
    <row r="5980" spans="5:14" x14ac:dyDescent="0.35">
      <c r="E5980" s="7"/>
      <c r="F5980" s="7"/>
      <c r="G5980" s="7"/>
      <c r="H5980" s="7"/>
      <c r="I5980" s="7"/>
      <c r="N5980" s="5"/>
    </row>
    <row r="5981" spans="5:14" x14ac:dyDescent="0.35">
      <c r="E5981" s="7"/>
      <c r="F5981" s="7"/>
      <c r="G5981" s="7"/>
      <c r="H5981" s="7"/>
      <c r="I5981" s="7"/>
      <c r="N5981" s="5"/>
    </row>
    <row r="5982" spans="5:14" x14ac:dyDescent="0.35">
      <c r="E5982" s="7"/>
      <c r="F5982" s="7"/>
      <c r="G5982" s="7"/>
      <c r="H5982" s="7"/>
      <c r="I5982" s="7"/>
      <c r="N5982" s="5"/>
    </row>
    <row r="5983" spans="5:14" x14ac:dyDescent="0.35">
      <c r="E5983" s="7"/>
      <c r="F5983" s="7"/>
      <c r="G5983" s="7"/>
      <c r="H5983" s="7"/>
      <c r="I5983" s="7"/>
      <c r="N5983" s="5"/>
    </row>
    <row r="5984" spans="5:14" x14ac:dyDescent="0.35">
      <c r="E5984" s="7"/>
      <c r="F5984" s="7"/>
      <c r="G5984" s="7"/>
      <c r="H5984" s="7"/>
      <c r="I5984" s="7"/>
      <c r="N5984" s="5"/>
    </row>
    <row r="5985" spans="5:14" x14ac:dyDescent="0.35">
      <c r="E5985" s="7"/>
      <c r="F5985" s="7"/>
      <c r="G5985" s="7"/>
      <c r="H5985" s="7"/>
      <c r="I5985" s="7"/>
      <c r="N5985" s="5"/>
    </row>
    <row r="5986" spans="5:14" x14ac:dyDescent="0.35">
      <c r="E5986" s="7"/>
      <c r="F5986" s="7"/>
      <c r="G5986" s="7"/>
      <c r="H5986" s="7"/>
      <c r="I5986" s="7"/>
      <c r="N5986" s="5"/>
    </row>
    <row r="5987" spans="5:14" x14ac:dyDescent="0.35">
      <c r="E5987" s="7"/>
      <c r="F5987" s="7"/>
      <c r="G5987" s="7"/>
      <c r="H5987" s="7"/>
      <c r="I5987" s="7"/>
      <c r="N5987" s="5"/>
    </row>
    <row r="5988" spans="5:14" x14ac:dyDescent="0.35">
      <c r="E5988" s="7"/>
      <c r="F5988" s="7"/>
      <c r="G5988" s="7"/>
      <c r="H5988" s="7"/>
      <c r="I5988" s="7"/>
      <c r="N5988" s="5"/>
    </row>
    <row r="5989" spans="5:14" x14ac:dyDescent="0.35">
      <c r="E5989" s="7"/>
      <c r="F5989" s="7"/>
      <c r="G5989" s="7"/>
      <c r="H5989" s="7"/>
      <c r="I5989" s="7"/>
      <c r="N5989" s="5"/>
    </row>
    <row r="5990" spans="5:14" x14ac:dyDescent="0.35">
      <c r="E5990" s="7"/>
      <c r="F5990" s="7"/>
      <c r="G5990" s="7"/>
      <c r="H5990" s="7"/>
      <c r="I5990" s="7"/>
      <c r="N5990" s="5"/>
    </row>
    <row r="5991" spans="5:14" x14ac:dyDescent="0.35">
      <c r="E5991" s="7"/>
      <c r="F5991" s="7"/>
      <c r="G5991" s="7"/>
      <c r="H5991" s="7"/>
      <c r="I5991" s="7"/>
      <c r="N5991" s="5"/>
    </row>
    <row r="5992" spans="5:14" x14ac:dyDescent="0.35">
      <c r="E5992" s="7"/>
      <c r="F5992" s="7"/>
      <c r="G5992" s="7"/>
      <c r="H5992" s="7"/>
      <c r="I5992" s="7"/>
      <c r="N5992" s="5"/>
    </row>
    <row r="5993" spans="5:14" x14ac:dyDescent="0.35">
      <c r="E5993" s="7"/>
      <c r="F5993" s="7"/>
      <c r="G5993" s="7"/>
      <c r="H5993" s="7"/>
      <c r="I5993" s="7"/>
      <c r="N5993" s="5"/>
    </row>
    <row r="5994" spans="5:14" x14ac:dyDescent="0.35">
      <c r="E5994" s="7"/>
      <c r="F5994" s="7"/>
      <c r="G5994" s="7"/>
      <c r="H5994" s="7"/>
      <c r="I5994" s="7"/>
      <c r="N5994" s="5"/>
    </row>
    <row r="5995" spans="5:14" x14ac:dyDescent="0.35">
      <c r="E5995" s="7"/>
      <c r="F5995" s="7"/>
      <c r="G5995" s="7"/>
      <c r="H5995" s="7"/>
      <c r="I5995" s="7"/>
      <c r="N5995" s="5"/>
    </row>
    <row r="5996" spans="5:14" x14ac:dyDescent="0.35">
      <c r="E5996" s="7"/>
      <c r="F5996" s="7"/>
      <c r="G5996" s="7"/>
      <c r="H5996" s="7"/>
      <c r="I5996" s="7"/>
      <c r="N5996" s="5"/>
    </row>
    <row r="5997" spans="5:14" x14ac:dyDescent="0.35">
      <c r="E5997" s="7"/>
      <c r="F5997" s="7"/>
      <c r="G5997" s="7"/>
      <c r="H5997" s="7"/>
      <c r="I5997" s="7"/>
      <c r="N5997" s="5"/>
    </row>
    <row r="5998" spans="5:14" x14ac:dyDescent="0.35">
      <c r="E5998" s="7"/>
      <c r="F5998" s="7"/>
      <c r="G5998" s="7"/>
      <c r="H5998" s="7"/>
      <c r="I5998" s="7"/>
      <c r="N5998" s="5"/>
    </row>
    <row r="5999" spans="5:14" x14ac:dyDescent="0.35">
      <c r="E5999" s="7"/>
      <c r="F5999" s="7"/>
      <c r="G5999" s="7"/>
      <c r="H5999" s="7"/>
      <c r="I5999" s="7"/>
      <c r="N5999" s="5"/>
    </row>
    <row r="6000" spans="5:14" x14ac:dyDescent="0.35">
      <c r="E6000" s="7"/>
      <c r="F6000" s="7"/>
      <c r="G6000" s="7"/>
      <c r="H6000" s="7"/>
      <c r="I6000" s="7"/>
      <c r="N6000" s="5"/>
    </row>
    <row r="6001" spans="5:14" x14ac:dyDescent="0.35">
      <c r="E6001" s="7"/>
      <c r="F6001" s="7"/>
      <c r="G6001" s="7"/>
      <c r="H6001" s="7"/>
      <c r="I6001" s="7"/>
      <c r="N6001" s="5"/>
    </row>
    <row r="6002" spans="5:14" x14ac:dyDescent="0.35">
      <c r="E6002" s="7"/>
      <c r="F6002" s="7"/>
      <c r="G6002" s="7"/>
      <c r="H6002" s="7"/>
      <c r="I6002" s="7"/>
      <c r="N6002" s="5"/>
    </row>
    <row r="6003" spans="5:14" x14ac:dyDescent="0.35">
      <c r="E6003" s="7"/>
      <c r="F6003" s="7"/>
      <c r="G6003" s="7"/>
      <c r="H6003" s="7"/>
      <c r="I6003" s="7"/>
      <c r="N6003" s="5"/>
    </row>
    <row r="6004" spans="5:14" x14ac:dyDescent="0.35">
      <c r="E6004" s="7"/>
      <c r="F6004" s="7"/>
      <c r="G6004" s="7"/>
      <c r="H6004" s="7"/>
      <c r="I6004" s="7"/>
      <c r="N6004" s="5"/>
    </row>
    <row r="6005" spans="5:14" x14ac:dyDescent="0.35">
      <c r="E6005" s="7"/>
      <c r="F6005" s="7"/>
      <c r="G6005" s="7"/>
      <c r="H6005" s="7"/>
      <c r="I6005" s="7"/>
      <c r="N6005" s="5"/>
    </row>
    <row r="6006" spans="5:14" x14ac:dyDescent="0.35">
      <c r="E6006" s="7"/>
      <c r="F6006" s="7"/>
      <c r="G6006" s="7"/>
      <c r="H6006" s="7"/>
      <c r="I6006" s="7"/>
      <c r="N6006" s="5"/>
    </row>
    <row r="6007" spans="5:14" x14ac:dyDescent="0.35">
      <c r="E6007" s="7"/>
      <c r="F6007" s="7"/>
      <c r="G6007" s="7"/>
      <c r="H6007" s="7"/>
      <c r="I6007" s="7"/>
      <c r="N6007" s="5"/>
    </row>
    <row r="6008" spans="5:14" x14ac:dyDescent="0.35">
      <c r="E6008" s="7"/>
      <c r="F6008" s="7"/>
      <c r="G6008" s="7"/>
      <c r="H6008" s="7"/>
      <c r="I6008" s="7"/>
      <c r="N6008" s="5"/>
    </row>
    <row r="6009" spans="5:14" x14ac:dyDescent="0.35">
      <c r="E6009" s="7"/>
      <c r="F6009" s="7"/>
      <c r="G6009" s="7"/>
      <c r="H6009" s="7"/>
      <c r="I6009" s="7"/>
      <c r="N6009" s="5"/>
    </row>
    <row r="6010" spans="5:14" x14ac:dyDescent="0.35">
      <c r="E6010" s="7"/>
      <c r="F6010" s="7"/>
      <c r="G6010" s="7"/>
      <c r="H6010" s="7"/>
      <c r="I6010" s="7"/>
      <c r="N6010" s="5"/>
    </row>
    <row r="6011" spans="5:14" x14ac:dyDescent="0.35">
      <c r="E6011" s="7"/>
      <c r="F6011" s="7"/>
      <c r="G6011" s="7"/>
      <c r="H6011" s="7"/>
      <c r="I6011" s="7"/>
      <c r="N6011" s="5"/>
    </row>
    <row r="6012" spans="5:14" x14ac:dyDescent="0.35">
      <c r="E6012" s="7"/>
      <c r="F6012" s="7"/>
      <c r="G6012" s="7"/>
      <c r="H6012" s="7"/>
      <c r="I6012" s="7"/>
      <c r="N6012" s="5"/>
    </row>
    <row r="6013" spans="5:14" x14ac:dyDescent="0.35">
      <c r="E6013" s="7"/>
      <c r="F6013" s="7"/>
      <c r="G6013" s="7"/>
      <c r="H6013" s="7"/>
      <c r="I6013" s="7"/>
      <c r="N6013" s="5"/>
    </row>
    <row r="6014" spans="5:14" x14ac:dyDescent="0.35">
      <c r="E6014" s="7"/>
      <c r="F6014" s="7"/>
      <c r="G6014" s="7"/>
      <c r="H6014" s="7"/>
      <c r="I6014" s="7"/>
      <c r="N6014" s="5"/>
    </row>
    <row r="6015" spans="5:14" x14ac:dyDescent="0.35">
      <c r="E6015" s="7"/>
      <c r="F6015" s="7"/>
      <c r="G6015" s="7"/>
      <c r="H6015" s="7"/>
      <c r="I6015" s="7"/>
      <c r="N6015" s="5"/>
    </row>
    <row r="6016" spans="5:14" x14ac:dyDescent="0.35">
      <c r="E6016" s="7"/>
      <c r="F6016" s="7"/>
      <c r="G6016" s="7"/>
      <c r="H6016" s="7"/>
      <c r="I6016" s="7"/>
      <c r="N6016" s="5"/>
    </row>
    <row r="6017" spans="5:14" x14ac:dyDescent="0.35">
      <c r="E6017" s="7"/>
      <c r="F6017" s="7"/>
      <c r="G6017" s="7"/>
      <c r="H6017" s="7"/>
      <c r="I6017" s="7"/>
      <c r="N6017" s="5"/>
    </row>
    <row r="6018" spans="5:14" x14ac:dyDescent="0.35">
      <c r="E6018" s="7"/>
      <c r="F6018" s="7"/>
      <c r="G6018" s="7"/>
      <c r="H6018" s="7"/>
      <c r="I6018" s="7"/>
      <c r="N6018" s="5"/>
    </row>
    <row r="6019" spans="5:14" x14ac:dyDescent="0.35">
      <c r="E6019" s="7"/>
      <c r="F6019" s="7"/>
      <c r="G6019" s="7"/>
      <c r="H6019" s="7"/>
      <c r="I6019" s="7"/>
      <c r="N6019" s="5"/>
    </row>
    <row r="6020" spans="5:14" x14ac:dyDescent="0.35">
      <c r="E6020" s="7"/>
      <c r="F6020" s="7"/>
      <c r="G6020" s="7"/>
      <c r="H6020" s="7"/>
      <c r="I6020" s="7"/>
      <c r="N6020" s="5"/>
    </row>
    <row r="6021" spans="5:14" x14ac:dyDescent="0.35">
      <c r="E6021" s="7"/>
      <c r="F6021" s="7"/>
      <c r="G6021" s="7"/>
      <c r="H6021" s="7"/>
      <c r="I6021" s="7"/>
      <c r="N6021" s="5"/>
    </row>
    <row r="6022" spans="5:14" x14ac:dyDescent="0.35">
      <c r="E6022" s="7"/>
      <c r="F6022" s="7"/>
      <c r="G6022" s="7"/>
      <c r="H6022" s="7"/>
      <c r="I6022" s="7"/>
      <c r="N6022" s="5"/>
    </row>
    <row r="6023" spans="5:14" x14ac:dyDescent="0.35">
      <c r="E6023" s="7"/>
      <c r="F6023" s="7"/>
      <c r="G6023" s="7"/>
      <c r="H6023" s="7"/>
      <c r="I6023" s="7"/>
      <c r="N6023" s="5"/>
    </row>
    <row r="6024" spans="5:14" x14ac:dyDescent="0.35">
      <c r="E6024" s="7"/>
      <c r="F6024" s="7"/>
      <c r="G6024" s="7"/>
      <c r="H6024" s="7"/>
      <c r="I6024" s="7"/>
      <c r="N6024" s="5"/>
    </row>
    <row r="6025" spans="5:14" x14ac:dyDescent="0.35">
      <c r="E6025" s="7"/>
      <c r="F6025" s="7"/>
      <c r="G6025" s="7"/>
      <c r="H6025" s="7"/>
      <c r="I6025" s="7"/>
      <c r="N6025" s="5"/>
    </row>
    <row r="6026" spans="5:14" x14ac:dyDescent="0.35">
      <c r="E6026" s="7"/>
      <c r="F6026" s="7"/>
      <c r="G6026" s="7"/>
      <c r="H6026" s="7"/>
      <c r="I6026" s="7"/>
      <c r="N6026" s="5"/>
    </row>
    <row r="6027" spans="5:14" x14ac:dyDescent="0.35">
      <c r="E6027" s="7"/>
      <c r="F6027" s="7"/>
      <c r="G6027" s="7"/>
      <c r="H6027" s="7"/>
      <c r="I6027" s="7"/>
      <c r="N6027" s="5"/>
    </row>
    <row r="6028" spans="5:14" x14ac:dyDescent="0.35">
      <c r="E6028" s="7"/>
      <c r="F6028" s="7"/>
      <c r="G6028" s="7"/>
      <c r="H6028" s="7"/>
      <c r="I6028" s="7"/>
      <c r="N6028" s="5"/>
    </row>
    <row r="6029" spans="5:14" x14ac:dyDescent="0.35">
      <c r="E6029" s="7"/>
      <c r="F6029" s="7"/>
      <c r="G6029" s="7"/>
      <c r="H6029" s="7"/>
      <c r="I6029" s="7"/>
      <c r="N6029" s="5"/>
    </row>
    <row r="6030" spans="5:14" x14ac:dyDescent="0.35">
      <c r="E6030" s="7"/>
      <c r="F6030" s="7"/>
      <c r="G6030" s="7"/>
      <c r="H6030" s="7"/>
      <c r="I6030" s="7"/>
      <c r="N6030" s="5"/>
    </row>
    <row r="6031" spans="5:14" x14ac:dyDescent="0.35">
      <c r="E6031" s="7"/>
      <c r="F6031" s="7"/>
      <c r="G6031" s="7"/>
      <c r="H6031" s="7"/>
      <c r="I6031" s="7"/>
      <c r="N6031" s="5"/>
    </row>
    <row r="6032" spans="5:14" x14ac:dyDescent="0.35">
      <c r="E6032" s="7"/>
      <c r="F6032" s="7"/>
      <c r="G6032" s="7"/>
      <c r="H6032" s="7"/>
      <c r="I6032" s="7"/>
      <c r="N6032" s="5"/>
    </row>
    <row r="6033" spans="5:14" x14ac:dyDescent="0.35">
      <c r="E6033" s="7"/>
      <c r="F6033" s="7"/>
      <c r="G6033" s="7"/>
      <c r="H6033" s="7"/>
      <c r="I6033" s="7"/>
      <c r="N6033" s="5"/>
    </row>
    <row r="6034" spans="5:14" x14ac:dyDescent="0.35">
      <c r="E6034" s="7"/>
      <c r="F6034" s="7"/>
      <c r="G6034" s="7"/>
      <c r="H6034" s="7"/>
      <c r="I6034" s="7"/>
      <c r="N6034" s="5"/>
    </row>
    <row r="6035" spans="5:14" x14ac:dyDescent="0.35">
      <c r="E6035" s="7"/>
      <c r="F6035" s="7"/>
      <c r="G6035" s="7"/>
      <c r="H6035" s="7"/>
      <c r="I6035" s="7"/>
      <c r="N6035" s="5"/>
    </row>
    <row r="6036" spans="5:14" x14ac:dyDescent="0.35">
      <c r="E6036" s="7"/>
      <c r="F6036" s="7"/>
      <c r="G6036" s="7"/>
      <c r="H6036" s="7"/>
      <c r="I6036" s="7"/>
      <c r="N6036" s="5"/>
    </row>
    <row r="6037" spans="5:14" x14ac:dyDescent="0.35">
      <c r="E6037" s="7"/>
      <c r="F6037" s="7"/>
      <c r="G6037" s="7"/>
      <c r="H6037" s="7"/>
      <c r="I6037" s="7"/>
      <c r="N6037" s="5"/>
    </row>
    <row r="6038" spans="5:14" x14ac:dyDescent="0.35">
      <c r="E6038" s="7"/>
      <c r="F6038" s="7"/>
      <c r="G6038" s="7"/>
      <c r="H6038" s="7"/>
      <c r="I6038" s="7"/>
      <c r="N6038" s="5"/>
    </row>
    <row r="6039" spans="5:14" x14ac:dyDescent="0.35">
      <c r="E6039" s="7"/>
      <c r="F6039" s="7"/>
      <c r="G6039" s="7"/>
      <c r="H6039" s="7"/>
      <c r="I6039" s="7"/>
      <c r="N6039" s="5"/>
    </row>
    <row r="6040" spans="5:14" x14ac:dyDescent="0.35">
      <c r="E6040" s="7"/>
      <c r="F6040" s="7"/>
      <c r="G6040" s="7"/>
      <c r="H6040" s="7"/>
      <c r="I6040" s="7"/>
      <c r="N6040" s="5"/>
    </row>
    <row r="6041" spans="5:14" x14ac:dyDescent="0.35">
      <c r="E6041" s="7"/>
      <c r="F6041" s="7"/>
      <c r="G6041" s="7"/>
      <c r="H6041" s="7"/>
      <c r="I6041" s="7"/>
      <c r="N6041" s="5"/>
    </row>
    <row r="6042" spans="5:14" x14ac:dyDescent="0.35">
      <c r="E6042" s="7"/>
      <c r="F6042" s="7"/>
      <c r="G6042" s="7"/>
      <c r="H6042" s="7"/>
      <c r="I6042" s="7"/>
      <c r="N6042" s="5"/>
    </row>
    <row r="6043" spans="5:14" x14ac:dyDescent="0.35">
      <c r="E6043" s="7"/>
      <c r="F6043" s="7"/>
      <c r="G6043" s="7"/>
      <c r="H6043" s="7"/>
      <c r="I6043" s="7"/>
      <c r="N6043" s="5"/>
    </row>
    <row r="6044" spans="5:14" x14ac:dyDescent="0.35">
      <c r="E6044" s="7"/>
      <c r="F6044" s="7"/>
      <c r="G6044" s="7"/>
      <c r="H6044" s="7"/>
      <c r="I6044" s="7"/>
      <c r="N6044" s="5"/>
    </row>
    <row r="6045" spans="5:14" x14ac:dyDescent="0.35">
      <c r="E6045" s="7"/>
      <c r="F6045" s="7"/>
      <c r="G6045" s="7"/>
      <c r="H6045" s="7"/>
      <c r="I6045" s="7"/>
      <c r="N6045" s="5"/>
    </row>
    <row r="6046" spans="5:14" x14ac:dyDescent="0.35">
      <c r="E6046" s="7"/>
      <c r="F6046" s="7"/>
      <c r="G6046" s="7"/>
      <c r="H6046" s="7"/>
      <c r="I6046" s="7"/>
      <c r="N6046" s="5"/>
    </row>
    <row r="6047" spans="5:14" x14ac:dyDescent="0.35">
      <c r="E6047" s="7"/>
      <c r="F6047" s="7"/>
      <c r="G6047" s="7"/>
      <c r="H6047" s="7"/>
      <c r="I6047" s="7"/>
      <c r="N6047" s="5"/>
    </row>
    <row r="6048" spans="5:14" x14ac:dyDescent="0.35">
      <c r="E6048" s="7"/>
      <c r="F6048" s="7"/>
      <c r="G6048" s="7"/>
      <c r="H6048" s="7"/>
      <c r="I6048" s="7"/>
      <c r="N6048" s="5"/>
    </row>
    <row r="6049" spans="5:14" x14ac:dyDescent="0.35">
      <c r="E6049" s="7"/>
      <c r="F6049" s="7"/>
      <c r="G6049" s="7"/>
      <c r="H6049" s="7"/>
      <c r="I6049" s="7"/>
      <c r="N6049" s="5"/>
    </row>
    <row r="6050" spans="5:14" x14ac:dyDescent="0.35">
      <c r="E6050" s="7"/>
      <c r="F6050" s="7"/>
      <c r="G6050" s="7"/>
      <c r="H6050" s="7"/>
      <c r="I6050" s="7"/>
      <c r="N6050" s="5"/>
    </row>
    <row r="6051" spans="5:14" x14ac:dyDescent="0.35">
      <c r="E6051" s="7"/>
      <c r="F6051" s="7"/>
      <c r="G6051" s="7"/>
      <c r="H6051" s="7"/>
      <c r="I6051" s="7"/>
      <c r="N6051" s="5"/>
    </row>
    <row r="6052" spans="5:14" x14ac:dyDescent="0.35">
      <c r="E6052" s="7"/>
      <c r="F6052" s="7"/>
      <c r="G6052" s="7"/>
      <c r="H6052" s="7"/>
      <c r="I6052" s="7"/>
      <c r="N6052" s="5"/>
    </row>
    <row r="6053" spans="5:14" x14ac:dyDescent="0.35">
      <c r="E6053" s="7"/>
      <c r="F6053" s="7"/>
      <c r="G6053" s="7"/>
      <c r="H6053" s="7"/>
      <c r="I6053" s="7"/>
      <c r="N6053" s="5"/>
    </row>
    <row r="6054" spans="5:14" x14ac:dyDescent="0.35">
      <c r="E6054" s="7"/>
      <c r="F6054" s="7"/>
      <c r="G6054" s="7"/>
      <c r="H6054" s="7"/>
      <c r="I6054" s="7"/>
      <c r="N6054" s="5"/>
    </row>
    <row r="6055" spans="5:14" x14ac:dyDescent="0.35">
      <c r="E6055" s="7"/>
      <c r="F6055" s="7"/>
      <c r="G6055" s="7"/>
      <c r="H6055" s="7"/>
      <c r="I6055" s="7"/>
      <c r="N6055" s="5"/>
    </row>
    <row r="6056" spans="5:14" x14ac:dyDescent="0.35">
      <c r="E6056" s="7"/>
      <c r="F6056" s="7"/>
      <c r="G6056" s="7"/>
      <c r="H6056" s="7"/>
      <c r="I6056" s="7"/>
      <c r="N6056" s="5"/>
    </row>
    <row r="6057" spans="5:14" x14ac:dyDescent="0.35">
      <c r="E6057" s="7"/>
      <c r="F6057" s="7"/>
      <c r="G6057" s="7"/>
      <c r="H6057" s="7"/>
      <c r="I6057" s="7"/>
      <c r="N6057" s="5"/>
    </row>
    <row r="6058" spans="5:14" x14ac:dyDescent="0.35">
      <c r="E6058" s="7"/>
      <c r="F6058" s="7"/>
      <c r="G6058" s="7"/>
      <c r="H6058" s="7"/>
      <c r="I6058" s="7"/>
      <c r="N6058" s="5"/>
    </row>
    <row r="6059" spans="5:14" x14ac:dyDescent="0.35">
      <c r="E6059" s="7"/>
      <c r="F6059" s="7"/>
      <c r="G6059" s="7"/>
      <c r="H6059" s="7"/>
      <c r="I6059" s="7"/>
      <c r="N6059" s="5"/>
    </row>
    <row r="6060" spans="5:14" x14ac:dyDescent="0.35">
      <c r="E6060" s="7"/>
      <c r="F6060" s="7"/>
      <c r="G6060" s="7"/>
      <c r="H6060" s="7"/>
      <c r="I6060" s="7"/>
      <c r="N6060" s="5"/>
    </row>
    <row r="6061" spans="5:14" x14ac:dyDescent="0.35">
      <c r="E6061" s="7"/>
      <c r="F6061" s="7"/>
      <c r="G6061" s="7"/>
      <c r="H6061" s="7"/>
      <c r="I6061" s="7"/>
      <c r="N6061" s="5"/>
    </row>
    <row r="6062" spans="5:14" x14ac:dyDescent="0.35">
      <c r="E6062" s="7"/>
      <c r="F6062" s="7"/>
      <c r="G6062" s="7"/>
      <c r="H6062" s="7"/>
      <c r="I6062" s="7"/>
      <c r="N6062" s="5"/>
    </row>
    <row r="6063" spans="5:14" x14ac:dyDescent="0.35">
      <c r="E6063" s="7"/>
      <c r="F6063" s="7"/>
      <c r="G6063" s="7"/>
      <c r="H6063" s="7"/>
      <c r="I6063" s="7"/>
      <c r="N6063" s="5"/>
    </row>
    <row r="6064" spans="5:14" x14ac:dyDescent="0.35">
      <c r="E6064" s="7"/>
      <c r="F6064" s="7"/>
      <c r="G6064" s="7"/>
      <c r="H6064" s="7"/>
      <c r="I6064" s="7"/>
      <c r="N6064" s="5"/>
    </row>
    <row r="6065" spans="5:14" x14ac:dyDescent="0.35">
      <c r="E6065" s="7"/>
      <c r="F6065" s="7"/>
      <c r="G6065" s="7"/>
      <c r="H6065" s="7"/>
      <c r="I6065" s="7"/>
      <c r="N6065" s="5"/>
    </row>
    <row r="6066" spans="5:14" x14ac:dyDescent="0.35">
      <c r="E6066" s="7"/>
      <c r="F6066" s="7"/>
      <c r="G6066" s="7"/>
      <c r="H6066" s="7"/>
      <c r="I6066" s="7"/>
      <c r="N6066" s="5"/>
    </row>
    <row r="6067" spans="5:14" x14ac:dyDescent="0.35">
      <c r="E6067" s="7"/>
      <c r="F6067" s="7"/>
      <c r="G6067" s="7"/>
      <c r="H6067" s="7"/>
      <c r="I6067" s="7"/>
      <c r="N6067" s="5"/>
    </row>
    <row r="6068" spans="5:14" x14ac:dyDescent="0.35">
      <c r="E6068" s="7"/>
      <c r="F6068" s="7"/>
      <c r="G6068" s="7"/>
      <c r="H6068" s="7"/>
      <c r="I6068" s="7"/>
      <c r="N6068" s="5"/>
    </row>
    <row r="6069" spans="5:14" x14ac:dyDescent="0.35">
      <c r="E6069" s="7"/>
      <c r="F6069" s="7"/>
      <c r="G6069" s="7"/>
      <c r="H6069" s="7"/>
      <c r="I6069" s="7"/>
      <c r="N6069" s="5"/>
    </row>
    <row r="6070" spans="5:14" x14ac:dyDescent="0.35">
      <c r="E6070" s="7"/>
      <c r="F6070" s="7"/>
      <c r="G6070" s="7"/>
      <c r="H6070" s="7"/>
      <c r="I6070" s="7"/>
      <c r="N6070" s="5"/>
    </row>
    <row r="6071" spans="5:14" x14ac:dyDescent="0.35">
      <c r="E6071" s="7"/>
      <c r="F6071" s="7"/>
      <c r="G6071" s="7"/>
      <c r="H6071" s="7"/>
      <c r="I6071" s="7"/>
      <c r="N6071" s="5"/>
    </row>
    <row r="6072" spans="5:14" x14ac:dyDescent="0.35">
      <c r="E6072" s="7"/>
      <c r="F6072" s="7"/>
      <c r="G6072" s="7"/>
      <c r="H6072" s="7"/>
      <c r="I6072" s="7"/>
      <c r="N6072" s="5"/>
    </row>
    <row r="6073" spans="5:14" x14ac:dyDescent="0.35">
      <c r="E6073" s="7"/>
      <c r="F6073" s="7"/>
      <c r="G6073" s="7"/>
      <c r="H6073" s="7"/>
      <c r="I6073" s="7"/>
      <c r="N6073" s="5"/>
    </row>
    <row r="6074" spans="5:14" x14ac:dyDescent="0.35">
      <c r="E6074" s="7"/>
      <c r="F6074" s="7"/>
      <c r="G6074" s="7"/>
      <c r="H6074" s="7"/>
      <c r="I6074" s="7"/>
      <c r="N6074" s="5"/>
    </row>
    <row r="6075" spans="5:14" x14ac:dyDescent="0.35">
      <c r="E6075" s="7"/>
      <c r="F6075" s="7"/>
      <c r="G6075" s="7"/>
      <c r="H6075" s="7"/>
      <c r="I6075" s="7"/>
      <c r="N6075" s="5"/>
    </row>
    <row r="6076" spans="5:14" x14ac:dyDescent="0.35">
      <c r="E6076" s="7"/>
      <c r="F6076" s="7"/>
      <c r="G6076" s="7"/>
      <c r="H6076" s="7"/>
      <c r="I6076" s="7"/>
      <c r="N6076" s="5"/>
    </row>
    <row r="6077" spans="5:14" x14ac:dyDescent="0.35">
      <c r="E6077" s="7"/>
      <c r="F6077" s="7"/>
      <c r="G6077" s="7"/>
      <c r="H6077" s="7"/>
      <c r="I6077" s="7"/>
      <c r="N6077" s="5"/>
    </row>
    <row r="6078" spans="5:14" x14ac:dyDescent="0.35">
      <c r="E6078" s="7"/>
      <c r="F6078" s="7"/>
      <c r="G6078" s="7"/>
      <c r="H6078" s="7"/>
      <c r="I6078" s="7"/>
      <c r="N6078" s="5"/>
    </row>
    <row r="6079" spans="5:14" x14ac:dyDescent="0.35">
      <c r="E6079" s="7"/>
      <c r="F6079" s="7"/>
      <c r="G6079" s="7"/>
      <c r="H6079" s="7"/>
      <c r="I6079" s="7"/>
      <c r="N6079" s="5"/>
    </row>
    <row r="6080" spans="5:14" x14ac:dyDescent="0.35">
      <c r="E6080" s="7"/>
      <c r="F6080" s="7"/>
      <c r="G6080" s="7"/>
      <c r="H6080" s="7"/>
      <c r="I6080" s="7"/>
      <c r="N6080" s="5"/>
    </row>
    <row r="6081" spans="5:14" x14ac:dyDescent="0.35">
      <c r="E6081" s="7"/>
      <c r="F6081" s="7"/>
      <c r="G6081" s="7"/>
      <c r="H6081" s="7"/>
      <c r="I6081" s="7"/>
      <c r="N6081" s="5"/>
    </row>
    <row r="6082" spans="5:14" x14ac:dyDescent="0.35">
      <c r="E6082" s="7"/>
      <c r="F6082" s="7"/>
      <c r="G6082" s="7"/>
      <c r="H6082" s="7"/>
      <c r="I6082" s="7"/>
      <c r="N6082" s="5"/>
    </row>
    <row r="6083" spans="5:14" x14ac:dyDescent="0.35">
      <c r="E6083" s="7"/>
      <c r="F6083" s="7"/>
      <c r="G6083" s="7"/>
      <c r="H6083" s="7"/>
      <c r="I6083" s="7"/>
      <c r="N6083" s="5"/>
    </row>
    <row r="6084" spans="5:14" x14ac:dyDescent="0.35">
      <c r="E6084" s="7"/>
      <c r="F6084" s="7"/>
      <c r="G6084" s="7"/>
      <c r="H6084" s="7"/>
      <c r="I6084" s="7"/>
      <c r="N6084" s="5"/>
    </row>
    <row r="6085" spans="5:14" x14ac:dyDescent="0.35">
      <c r="E6085" s="7"/>
      <c r="F6085" s="7"/>
      <c r="G6085" s="7"/>
      <c r="H6085" s="7"/>
      <c r="I6085" s="7"/>
      <c r="N6085" s="5"/>
    </row>
    <row r="6086" spans="5:14" x14ac:dyDescent="0.35">
      <c r="E6086" s="7"/>
      <c r="F6086" s="7"/>
      <c r="G6086" s="7"/>
      <c r="H6086" s="7"/>
      <c r="I6086" s="7"/>
      <c r="N6086" s="5"/>
    </row>
    <row r="6087" spans="5:14" x14ac:dyDescent="0.35">
      <c r="E6087" s="7"/>
      <c r="F6087" s="7"/>
      <c r="G6087" s="7"/>
      <c r="H6087" s="7"/>
      <c r="I6087" s="7"/>
      <c r="N6087" s="5"/>
    </row>
    <row r="6088" spans="5:14" x14ac:dyDescent="0.35">
      <c r="E6088" s="7"/>
      <c r="F6088" s="7"/>
      <c r="G6088" s="7"/>
      <c r="H6088" s="7"/>
      <c r="I6088" s="7"/>
      <c r="N6088" s="5"/>
    </row>
    <row r="6089" spans="5:14" x14ac:dyDescent="0.35">
      <c r="E6089" s="7"/>
      <c r="F6089" s="7"/>
      <c r="G6089" s="7"/>
      <c r="H6089" s="7"/>
      <c r="I6089" s="7"/>
      <c r="N6089" s="5"/>
    </row>
    <row r="6090" spans="5:14" x14ac:dyDescent="0.35">
      <c r="E6090" s="7"/>
      <c r="F6090" s="7"/>
      <c r="G6090" s="7"/>
      <c r="H6090" s="7"/>
      <c r="I6090" s="7"/>
      <c r="N6090" s="5"/>
    </row>
    <row r="6091" spans="5:14" x14ac:dyDescent="0.35">
      <c r="E6091" s="7"/>
      <c r="F6091" s="7"/>
      <c r="G6091" s="7"/>
      <c r="H6091" s="7"/>
      <c r="I6091" s="7"/>
      <c r="N6091" s="5"/>
    </row>
    <row r="6092" spans="5:14" x14ac:dyDescent="0.35">
      <c r="E6092" s="7"/>
      <c r="F6092" s="7"/>
      <c r="G6092" s="7"/>
      <c r="H6092" s="7"/>
      <c r="I6092" s="7"/>
      <c r="N6092" s="5"/>
    </row>
    <row r="6093" spans="5:14" x14ac:dyDescent="0.35">
      <c r="E6093" s="7"/>
      <c r="F6093" s="7"/>
      <c r="G6093" s="7"/>
      <c r="H6093" s="7"/>
      <c r="I6093" s="7"/>
      <c r="N6093" s="5"/>
    </row>
    <row r="6094" spans="5:14" x14ac:dyDescent="0.35">
      <c r="E6094" s="7"/>
      <c r="F6094" s="7"/>
      <c r="G6094" s="7"/>
      <c r="H6094" s="7"/>
      <c r="I6094" s="7"/>
      <c r="N6094" s="5"/>
    </row>
    <row r="6095" spans="5:14" x14ac:dyDescent="0.35">
      <c r="E6095" s="7"/>
      <c r="F6095" s="7"/>
      <c r="G6095" s="7"/>
      <c r="H6095" s="7"/>
      <c r="I6095" s="7"/>
      <c r="N6095" s="5"/>
    </row>
    <row r="6096" spans="5:14" x14ac:dyDescent="0.35">
      <c r="E6096" s="7"/>
      <c r="F6096" s="7"/>
      <c r="G6096" s="7"/>
      <c r="H6096" s="7"/>
      <c r="I6096" s="7"/>
      <c r="N6096" s="5"/>
    </row>
    <row r="6097" spans="5:14" x14ac:dyDescent="0.35">
      <c r="E6097" s="7"/>
      <c r="F6097" s="7"/>
      <c r="G6097" s="7"/>
      <c r="H6097" s="7"/>
      <c r="I6097" s="7"/>
      <c r="N6097" s="5"/>
    </row>
    <row r="6098" spans="5:14" x14ac:dyDescent="0.35">
      <c r="E6098" s="7"/>
      <c r="F6098" s="7"/>
      <c r="G6098" s="7"/>
      <c r="H6098" s="7"/>
      <c r="I6098" s="7"/>
      <c r="N6098" s="5"/>
    </row>
    <row r="6099" spans="5:14" x14ac:dyDescent="0.35">
      <c r="E6099" s="7"/>
      <c r="F6099" s="7"/>
      <c r="G6099" s="7"/>
      <c r="H6099" s="7"/>
      <c r="I6099" s="7"/>
      <c r="N6099" s="5"/>
    </row>
    <row r="6100" spans="5:14" x14ac:dyDescent="0.35">
      <c r="E6100" s="7"/>
      <c r="F6100" s="7"/>
      <c r="G6100" s="7"/>
      <c r="H6100" s="7"/>
      <c r="I6100" s="7"/>
      <c r="N6100" s="5"/>
    </row>
    <row r="6101" spans="5:14" x14ac:dyDescent="0.35">
      <c r="E6101" s="7"/>
      <c r="F6101" s="7"/>
      <c r="G6101" s="7"/>
      <c r="H6101" s="7"/>
      <c r="I6101" s="7"/>
      <c r="N6101" s="5"/>
    </row>
    <row r="6102" spans="5:14" x14ac:dyDescent="0.35">
      <c r="E6102" s="7"/>
      <c r="F6102" s="7"/>
      <c r="G6102" s="7"/>
      <c r="H6102" s="7"/>
      <c r="I6102" s="7"/>
      <c r="N6102" s="5"/>
    </row>
    <row r="6103" spans="5:14" x14ac:dyDescent="0.35">
      <c r="E6103" s="7"/>
      <c r="F6103" s="7"/>
      <c r="G6103" s="7"/>
      <c r="H6103" s="7"/>
      <c r="I6103" s="7"/>
      <c r="N6103" s="5"/>
    </row>
    <row r="6104" spans="5:14" x14ac:dyDescent="0.35">
      <c r="E6104" s="7"/>
      <c r="F6104" s="7"/>
      <c r="G6104" s="7"/>
      <c r="H6104" s="7"/>
      <c r="I6104" s="7"/>
      <c r="N6104" s="5"/>
    </row>
    <row r="6105" spans="5:14" x14ac:dyDescent="0.35">
      <c r="E6105" s="7"/>
      <c r="F6105" s="7"/>
      <c r="G6105" s="7"/>
      <c r="H6105" s="7"/>
      <c r="I6105" s="7"/>
      <c r="N6105" s="5"/>
    </row>
    <row r="6106" spans="5:14" x14ac:dyDescent="0.35">
      <c r="E6106" s="7"/>
      <c r="F6106" s="7"/>
      <c r="G6106" s="7"/>
      <c r="H6106" s="7"/>
      <c r="I6106" s="7"/>
      <c r="N6106" s="5"/>
    </row>
    <row r="6107" spans="5:14" x14ac:dyDescent="0.35">
      <c r="E6107" s="7"/>
      <c r="F6107" s="7"/>
      <c r="G6107" s="7"/>
      <c r="H6107" s="7"/>
      <c r="I6107" s="7"/>
      <c r="N6107" s="5"/>
    </row>
    <row r="6108" spans="5:14" x14ac:dyDescent="0.35">
      <c r="E6108" s="7"/>
      <c r="F6108" s="7"/>
      <c r="G6108" s="7"/>
      <c r="H6108" s="7"/>
      <c r="I6108" s="7"/>
      <c r="N6108" s="5"/>
    </row>
    <row r="6109" spans="5:14" x14ac:dyDescent="0.35">
      <c r="E6109" s="7"/>
      <c r="F6109" s="7"/>
      <c r="G6109" s="7"/>
      <c r="H6109" s="7"/>
      <c r="I6109" s="7"/>
      <c r="N6109" s="5"/>
    </row>
    <row r="6110" spans="5:14" x14ac:dyDescent="0.35">
      <c r="E6110" s="7"/>
      <c r="F6110" s="7"/>
      <c r="G6110" s="7"/>
      <c r="H6110" s="7"/>
      <c r="I6110" s="7"/>
      <c r="N6110" s="5"/>
    </row>
    <row r="6111" spans="5:14" x14ac:dyDescent="0.35">
      <c r="E6111" s="7"/>
      <c r="F6111" s="7"/>
      <c r="G6111" s="7"/>
      <c r="H6111" s="7"/>
      <c r="I6111" s="7"/>
      <c r="N6111" s="5"/>
    </row>
    <row r="6112" spans="5:14" x14ac:dyDescent="0.35">
      <c r="E6112" s="7"/>
      <c r="F6112" s="7"/>
      <c r="G6112" s="7"/>
      <c r="H6112" s="7"/>
      <c r="I6112" s="7"/>
      <c r="N6112" s="5"/>
    </row>
    <row r="6113" spans="5:14" x14ac:dyDescent="0.35">
      <c r="E6113" s="7"/>
      <c r="F6113" s="7"/>
      <c r="G6113" s="7"/>
      <c r="H6113" s="7"/>
      <c r="I6113" s="7"/>
      <c r="N6113" s="5"/>
    </row>
    <row r="6114" spans="5:14" x14ac:dyDescent="0.35">
      <c r="E6114" s="7"/>
      <c r="F6114" s="7"/>
      <c r="G6114" s="7"/>
      <c r="H6114" s="7"/>
      <c r="I6114" s="7"/>
      <c r="N6114" s="5"/>
    </row>
    <row r="6115" spans="5:14" x14ac:dyDescent="0.35">
      <c r="E6115" s="7"/>
      <c r="F6115" s="7"/>
      <c r="G6115" s="7"/>
      <c r="H6115" s="7"/>
      <c r="I6115" s="7"/>
      <c r="N6115" s="5"/>
    </row>
    <row r="6116" spans="5:14" x14ac:dyDescent="0.35">
      <c r="E6116" s="7"/>
      <c r="F6116" s="7"/>
      <c r="G6116" s="7"/>
      <c r="H6116" s="7"/>
      <c r="I6116" s="7"/>
      <c r="N6116" s="5"/>
    </row>
    <row r="6117" spans="5:14" x14ac:dyDescent="0.35">
      <c r="E6117" s="7"/>
      <c r="F6117" s="7"/>
      <c r="G6117" s="7"/>
      <c r="H6117" s="7"/>
      <c r="I6117" s="7"/>
      <c r="N6117" s="5"/>
    </row>
    <row r="6118" spans="5:14" x14ac:dyDescent="0.35">
      <c r="E6118" s="7"/>
      <c r="F6118" s="7"/>
      <c r="G6118" s="7"/>
      <c r="H6118" s="7"/>
      <c r="I6118" s="7"/>
      <c r="N6118" s="5"/>
    </row>
    <row r="6119" spans="5:14" x14ac:dyDescent="0.35">
      <c r="E6119" s="7"/>
      <c r="F6119" s="7"/>
      <c r="G6119" s="7"/>
      <c r="H6119" s="7"/>
      <c r="I6119" s="7"/>
      <c r="N6119" s="5"/>
    </row>
    <row r="6120" spans="5:14" x14ac:dyDescent="0.35">
      <c r="E6120" s="7"/>
      <c r="F6120" s="7"/>
      <c r="G6120" s="7"/>
      <c r="H6120" s="7"/>
      <c r="I6120" s="7"/>
      <c r="N6120" s="5"/>
    </row>
    <row r="6121" spans="5:14" x14ac:dyDescent="0.35">
      <c r="E6121" s="7"/>
      <c r="F6121" s="7"/>
      <c r="G6121" s="7"/>
      <c r="H6121" s="7"/>
      <c r="I6121" s="7"/>
      <c r="N6121" s="5"/>
    </row>
    <row r="6122" spans="5:14" x14ac:dyDescent="0.35">
      <c r="E6122" s="7"/>
      <c r="F6122" s="7"/>
      <c r="G6122" s="7"/>
      <c r="H6122" s="7"/>
      <c r="I6122" s="7"/>
      <c r="N6122" s="5"/>
    </row>
    <row r="6123" spans="5:14" x14ac:dyDescent="0.35">
      <c r="E6123" s="7"/>
      <c r="F6123" s="7"/>
      <c r="G6123" s="7"/>
      <c r="H6123" s="7"/>
      <c r="I6123" s="7"/>
      <c r="N6123" s="5"/>
    </row>
    <row r="6124" spans="5:14" x14ac:dyDescent="0.35">
      <c r="E6124" s="7"/>
      <c r="F6124" s="7"/>
      <c r="G6124" s="7"/>
      <c r="H6124" s="7"/>
      <c r="I6124" s="7"/>
      <c r="N6124" s="5"/>
    </row>
    <row r="6125" spans="5:14" x14ac:dyDescent="0.35">
      <c r="E6125" s="7"/>
      <c r="F6125" s="7"/>
      <c r="G6125" s="7"/>
      <c r="H6125" s="7"/>
      <c r="I6125" s="7"/>
      <c r="N6125" s="5"/>
    </row>
    <row r="6126" spans="5:14" x14ac:dyDescent="0.35">
      <c r="E6126" s="7"/>
      <c r="F6126" s="7"/>
      <c r="G6126" s="7"/>
      <c r="H6126" s="7"/>
      <c r="I6126" s="7"/>
      <c r="N6126" s="5"/>
    </row>
    <row r="6127" spans="5:14" x14ac:dyDescent="0.35">
      <c r="E6127" s="7"/>
      <c r="F6127" s="7"/>
      <c r="G6127" s="7"/>
      <c r="H6127" s="7"/>
      <c r="I6127" s="7"/>
      <c r="N6127" s="5"/>
    </row>
    <row r="6128" spans="5:14" x14ac:dyDescent="0.35">
      <c r="E6128" s="7"/>
      <c r="F6128" s="7"/>
      <c r="G6128" s="7"/>
      <c r="H6128" s="7"/>
      <c r="I6128" s="7"/>
      <c r="N6128" s="5"/>
    </row>
    <row r="6129" spans="5:14" x14ac:dyDescent="0.35">
      <c r="E6129" s="7"/>
      <c r="F6129" s="7"/>
      <c r="G6129" s="7"/>
      <c r="H6129" s="7"/>
      <c r="I6129" s="7"/>
      <c r="N6129" s="5"/>
    </row>
    <row r="6130" spans="5:14" x14ac:dyDescent="0.35">
      <c r="E6130" s="7"/>
      <c r="F6130" s="7"/>
      <c r="G6130" s="7"/>
      <c r="H6130" s="7"/>
      <c r="I6130" s="7"/>
      <c r="N6130" s="5"/>
    </row>
    <row r="6131" spans="5:14" x14ac:dyDescent="0.35">
      <c r="E6131" s="7"/>
      <c r="F6131" s="7"/>
      <c r="G6131" s="7"/>
      <c r="H6131" s="7"/>
      <c r="I6131" s="7"/>
      <c r="N6131" s="5"/>
    </row>
    <row r="6132" spans="5:14" x14ac:dyDescent="0.35">
      <c r="E6132" s="7"/>
      <c r="F6132" s="7"/>
      <c r="G6132" s="7"/>
      <c r="H6132" s="7"/>
      <c r="I6132" s="7"/>
      <c r="N6132" s="5"/>
    </row>
    <row r="6133" spans="5:14" x14ac:dyDescent="0.35">
      <c r="E6133" s="7"/>
      <c r="F6133" s="7"/>
      <c r="G6133" s="7"/>
      <c r="H6133" s="7"/>
      <c r="I6133" s="7"/>
      <c r="N6133" s="5"/>
    </row>
    <row r="6134" spans="5:14" x14ac:dyDescent="0.35">
      <c r="E6134" s="7"/>
      <c r="F6134" s="7"/>
      <c r="G6134" s="7"/>
      <c r="H6134" s="7"/>
      <c r="I6134" s="7"/>
      <c r="N6134" s="5"/>
    </row>
    <row r="6135" spans="5:14" x14ac:dyDescent="0.35">
      <c r="E6135" s="7"/>
      <c r="F6135" s="7"/>
      <c r="G6135" s="7"/>
      <c r="H6135" s="7"/>
      <c r="I6135" s="7"/>
      <c r="N6135" s="5"/>
    </row>
    <row r="6136" spans="5:14" x14ac:dyDescent="0.35">
      <c r="E6136" s="7"/>
      <c r="F6136" s="7"/>
      <c r="G6136" s="7"/>
      <c r="H6136" s="7"/>
      <c r="I6136" s="7"/>
      <c r="N6136" s="5"/>
    </row>
    <row r="6137" spans="5:14" x14ac:dyDescent="0.35">
      <c r="E6137" s="7"/>
      <c r="F6137" s="7"/>
      <c r="G6137" s="7"/>
      <c r="H6137" s="7"/>
      <c r="I6137" s="7"/>
      <c r="N6137" s="5"/>
    </row>
    <row r="6138" spans="5:14" x14ac:dyDescent="0.35">
      <c r="E6138" s="7"/>
      <c r="F6138" s="7"/>
      <c r="G6138" s="7"/>
      <c r="H6138" s="7"/>
      <c r="I6138" s="7"/>
      <c r="N6138" s="5"/>
    </row>
    <row r="6139" spans="5:14" x14ac:dyDescent="0.35">
      <c r="E6139" s="7"/>
      <c r="F6139" s="7"/>
      <c r="G6139" s="7"/>
      <c r="H6139" s="7"/>
      <c r="I6139" s="7"/>
      <c r="N6139" s="5"/>
    </row>
    <row r="6140" spans="5:14" x14ac:dyDescent="0.35">
      <c r="E6140" s="7"/>
      <c r="F6140" s="7"/>
      <c r="G6140" s="7"/>
      <c r="H6140" s="7"/>
      <c r="I6140" s="7"/>
      <c r="N6140" s="5"/>
    </row>
    <row r="6141" spans="5:14" x14ac:dyDescent="0.35">
      <c r="E6141" s="7"/>
      <c r="F6141" s="7"/>
      <c r="G6141" s="7"/>
      <c r="H6141" s="7"/>
      <c r="I6141" s="7"/>
      <c r="N6141" s="5"/>
    </row>
    <row r="6142" spans="5:14" x14ac:dyDescent="0.35">
      <c r="E6142" s="7"/>
      <c r="F6142" s="7"/>
      <c r="G6142" s="7"/>
      <c r="H6142" s="7"/>
      <c r="I6142" s="7"/>
      <c r="N6142" s="5"/>
    </row>
    <row r="6143" spans="5:14" x14ac:dyDescent="0.35">
      <c r="E6143" s="7"/>
      <c r="F6143" s="7"/>
      <c r="G6143" s="7"/>
      <c r="H6143" s="7"/>
      <c r="I6143" s="7"/>
      <c r="N6143" s="5"/>
    </row>
    <row r="6144" spans="5:14" x14ac:dyDescent="0.35">
      <c r="E6144" s="7"/>
      <c r="F6144" s="7"/>
      <c r="G6144" s="7"/>
      <c r="H6144" s="7"/>
      <c r="I6144" s="7"/>
      <c r="N6144" s="5"/>
    </row>
    <row r="6145" spans="5:14" x14ac:dyDescent="0.35">
      <c r="E6145" s="7"/>
      <c r="F6145" s="7"/>
      <c r="G6145" s="7"/>
      <c r="H6145" s="7"/>
      <c r="I6145" s="7"/>
      <c r="N6145" s="5"/>
    </row>
    <row r="6146" spans="5:14" x14ac:dyDescent="0.35">
      <c r="E6146" s="7"/>
      <c r="F6146" s="7"/>
      <c r="G6146" s="7"/>
      <c r="H6146" s="7"/>
      <c r="I6146" s="7"/>
      <c r="N6146" s="5"/>
    </row>
    <row r="6147" spans="5:14" x14ac:dyDescent="0.35">
      <c r="E6147" s="7"/>
      <c r="F6147" s="7"/>
      <c r="G6147" s="7"/>
      <c r="H6147" s="7"/>
      <c r="I6147" s="7"/>
      <c r="N6147" s="5"/>
    </row>
    <row r="6148" spans="5:14" x14ac:dyDescent="0.35">
      <c r="E6148" s="7"/>
      <c r="F6148" s="7"/>
      <c r="G6148" s="7"/>
      <c r="H6148" s="7"/>
      <c r="I6148" s="7"/>
      <c r="N6148" s="5"/>
    </row>
    <row r="6149" spans="5:14" x14ac:dyDescent="0.35">
      <c r="E6149" s="7"/>
      <c r="F6149" s="7"/>
      <c r="G6149" s="7"/>
      <c r="H6149" s="7"/>
      <c r="I6149" s="7"/>
      <c r="N6149" s="5"/>
    </row>
    <row r="6150" spans="5:14" x14ac:dyDescent="0.35">
      <c r="E6150" s="7"/>
      <c r="F6150" s="7"/>
      <c r="G6150" s="7"/>
      <c r="H6150" s="7"/>
      <c r="I6150" s="7"/>
      <c r="N6150" s="5"/>
    </row>
    <row r="6151" spans="5:14" x14ac:dyDescent="0.35">
      <c r="E6151" s="7"/>
      <c r="F6151" s="7"/>
      <c r="G6151" s="7"/>
      <c r="H6151" s="7"/>
      <c r="I6151" s="7"/>
      <c r="N6151" s="5"/>
    </row>
    <row r="6152" spans="5:14" x14ac:dyDescent="0.35">
      <c r="E6152" s="7"/>
      <c r="F6152" s="7"/>
      <c r="G6152" s="7"/>
      <c r="H6152" s="7"/>
      <c r="I6152" s="7"/>
      <c r="N6152" s="5"/>
    </row>
    <row r="6153" spans="5:14" x14ac:dyDescent="0.35">
      <c r="E6153" s="7"/>
      <c r="F6153" s="7"/>
      <c r="G6153" s="7"/>
      <c r="H6153" s="7"/>
      <c r="I6153" s="7"/>
      <c r="N6153" s="5"/>
    </row>
    <row r="6154" spans="5:14" x14ac:dyDescent="0.35">
      <c r="E6154" s="7"/>
      <c r="F6154" s="7"/>
      <c r="G6154" s="7"/>
      <c r="H6154" s="7"/>
      <c r="I6154" s="7"/>
      <c r="N6154" s="5"/>
    </row>
    <row r="6155" spans="5:14" x14ac:dyDescent="0.35">
      <c r="E6155" s="7"/>
      <c r="F6155" s="7"/>
      <c r="G6155" s="7"/>
      <c r="H6155" s="7"/>
      <c r="I6155" s="7"/>
      <c r="N6155" s="5"/>
    </row>
    <row r="6156" spans="5:14" x14ac:dyDescent="0.35">
      <c r="E6156" s="7"/>
      <c r="F6156" s="7"/>
      <c r="G6156" s="7"/>
      <c r="H6156" s="7"/>
      <c r="I6156" s="7"/>
      <c r="N6156" s="5"/>
    </row>
    <row r="6157" spans="5:14" x14ac:dyDescent="0.35">
      <c r="E6157" s="7"/>
      <c r="F6157" s="7"/>
      <c r="G6157" s="7"/>
      <c r="H6157" s="7"/>
      <c r="I6157" s="7"/>
      <c r="N6157" s="5"/>
    </row>
    <row r="6158" spans="5:14" x14ac:dyDescent="0.35">
      <c r="E6158" s="7"/>
      <c r="F6158" s="7"/>
      <c r="G6158" s="7"/>
      <c r="H6158" s="7"/>
      <c r="I6158" s="7"/>
      <c r="N6158" s="5"/>
    </row>
    <row r="6159" spans="5:14" x14ac:dyDescent="0.35">
      <c r="E6159" s="7"/>
      <c r="F6159" s="7"/>
      <c r="G6159" s="7"/>
      <c r="H6159" s="7"/>
      <c r="I6159" s="7"/>
      <c r="N6159" s="5"/>
    </row>
    <row r="6160" spans="5:14" x14ac:dyDescent="0.35">
      <c r="E6160" s="7"/>
      <c r="F6160" s="7"/>
      <c r="G6160" s="7"/>
      <c r="H6160" s="7"/>
      <c r="I6160" s="7"/>
      <c r="N6160" s="5"/>
    </row>
    <row r="6161" spans="5:14" x14ac:dyDescent="0.35">
      <c r="E6161" s="7"/>
      <c r="F6161" s="7"/>
      <c r="G6161" s="7"/>
      <c r="H6161" s="7"/>
      <c r="I6161" s="7"/>
      <c r="N6161" s="5"/>
    </row>
    <row r="6162" spans="5:14" x14ac:dyDescent="0.35">
      <c r="E6162" s="7"/>
      <c r="F6162" s="7"/>
      <c r="G6162" s="7"/>
      <c r="H6162" s="7"/>
      <c r="I6162" s="7"/>
      <c r="N6162" s="5"/>
    </row>
    <row r="6163" spans="5:14" x14ac:dyDescent="0.35">
      <c r="E6163" s="7"/>
      <c r="F6163" s="7"/>
      <c r="G6163" s="7"/>
      <c r="H6163" s="7"/>
      <c r="I6163" s="7"/>
      <c r="N6163" s="5"/>
    </row>
    <row r="6164" spans="5:14" x14ac:dyDescent="0.35">
      <c r="E6164" s="7"/>
      <c r="F6164" s="7"/>
      <c r="G6164" s="7"/>
      <c r="H6164" s="7"/>
      <c r="I6164" s="7"/>
      <c r="N6164" s="5"/>
    </row>
    <row r="6165" spans="5:14" x14ac:dyDescent="0.35">
      <c r="E6165" s="7"/>
      <c r="F6165" s="7"/>
      <c r="G6165" s="7"/>
      <c r="H6165" s="7"/>
      <c r="I6165" s="7"/>
      <c r="N6165" s="5"/>
    </row>
    <row r="6166" spans="5:14" x14ac:dyDescent="0.35">
      <c r="E6166" s="7"/>
      <c r="F6166" s="7"/>
      <c r="G6166" s="7"/>
      <c r="H6166" s="7"/>
      <c r="I6166" s="7"/>
      <c r="N6166" s="5"/>
    </row>
    <row r="6167" spans="5:14" x14ac:dyDescent="0.35">
      <c r="E6167" s="7"/>
      <c r="F6167" s="7"/>
      <c r="G6167" s="7"/>
      <c r="H6167" s="7"/>
      <c r="I6167" s="7"/>
      <c r="N6167" s="5"/>
    </row>
    <row r="6168" spans="5:14" x14ac:dyDescent="0.35">
      <c r="E6168" s="7"/>
      <c r="F6168" s="7"/>
      <c r="G6168" s="7"/>
      <c r="H6168" s="7"/>
      <c r="I6168" s="7"/>
      <c r="N6168" s="5"/>
    </row>
    <row r="6169" spans="5:14" x14ac:dyDescent="0.35">
      <c r="E6169" s="7"/>
      <c r="F6169" s="7"/>
      <c r="G6169" s="7"/>
      <c r="H6169" s="7"/>
      <c r="I6169" s="7"/>
      <c r="N6169" s="5"/>
    </row>
    <row r="6170" spans="5:14" x14ac:dyDescent="0.35">
      <c r="E6170" s="7"/>
      <c r="F6170" s="7"/>
      <c r="G6170" s="7"/>
      <c r="H6170" s="7"/>
      <c r="I6170" s="7"/>
      <c r="N6170" s="5"/>
    </row>
    <row r="6171" spans="5:14" x14ac:dyDescent="0.35">
      <c r="E6171" s="7"/>
      <c r="F6171" s="7"/>
      <c r="G6171" s="7"/>
      <c r="H6171" s="7"/>
      <c r="I6171" s="7"/>
      <c r="N6171" s="5"/>
    </row>
    <row r="6172" spans="5:14" x14ac:dyDescent="0.35">
      <c r="E6172" s="7"/>
      <c r="F6172" s="7"/>
      <c r="G6172" s="7"/>
      <c r="H6172" s="7"/>
      <c r="I6172" s="7"/>
      <c r="N6172" s="5"/>
    </row>
    <row r="6173" spans="5:14" x14ac:dyDescent="0.35">
      <c r="E6173" s="7"/>
      <c r="F6173" s="7"/>
      <c r="G6173" s="7"/>
      <c r="H6173" s="7"/>
      <c r="I6173" s="7"/>
      <c r="N6173" s="5"/>
    </row>
    <row r="6174" spans="5:14" x14ac:dyDescent="0.35">
      <c r="E6174" s="7"/>
      <c r="F6174" s="7"/>
      <c r="G6174" s="7"/>
      <c r="H6174" s="7"/>
      <c r="I6174" s="7"/>
      <c r="N6174" s="5"/>
    </row>
    <row r="6175" spans="5:14" x14ac:dyDescent="0.35">
      <c r="E6175" s="7"/>
      <c r="F6175" s="7"/>
      <c r="G6175" s="7"/>
      <c r="H6175" s="7"/>
      <c r="I6175" s="7"/>
      <c r="N6175" s="5"/>
    </row>
    <row r="6176" spans="5:14" x14ac:dyDescent="0.35">
      <c r="E6176" s="7"/>
      <c r="F6176" s="7"/>
      <c r="G6176" s="7"/>
      <c r="H6176" s="7"/>
      <c r="I6176" s="7"/>
      <c r="N6176" s="5"/>
    </row>
    <row r="6177" spans="5:14" x14ac:dyDescent="0.35">
      <c r="E6177" s="7"/>
      <c r="F6177" s="7"/>
      <c r="G6177" s="7"/>
      <c r="H6177" s="7"/>
      <c r="I6177" s="7"/>
      <c r="N6177" s="5"/>
    </row>
    <row r="6178" spans="5:14" x14ac:dyDescent="0.35">
      <c r="E6178" s="7"/>
      <c r="F6178" s="7"/>
      <c r="G6178" s="7"/>
      <c r="H6178" s="7"/>
      <c r="I6178" s="7"/>
      <c r="N6178" s="5"/>
    </row>
    <row r="6179" spans="5:14" x14ac:dyDescent="0.35">
      <c r="E6179" s="7"/>
      <c r="F6179" s="7"/>
      <c r="G6179" s="7"/>
      <c r="H6179" s="7"/>
      <c r="I6179" s="7"/>
      <c r="N6179" s="5"/>
    </row>
    <row r="6180" spans="5:14" x14ac:dyDescent="0.35">
      <c r="E6180" s="7"/>
      <c r="F6180" s="7"/>
      <c r="G6180" s="7"/>
      <c r="H6180" s="7"/>
      <c r="I6180" s="7"/>
      <c r="N6180" s="5"/>
    </row>
    <row r="6181" spans="5:14" x14ac:dyDescent="0.35">
      <c r="E6181" s="7"/>
      <c r="F6181" s="7"/>
      <c r="G6181" s="7"/>
      <c r="H6181" s="7"/>
      <c r="I6181" s="7"/>
      <c r="N6181" s="5"/>
    </row>
    <row r="6182" spans="5:14" x14ac:dyDescent="0.35">
      <c r="E6182" s="7"/>
      <c r="F6182" s="7"/>
      <c r="G6182" s="7"/>
      <c r="H6182" s="7"/>
      <c r="I6182" s="7"/>
      <c r="N6182" s="5"/>
    </row>
    <row r="6183" spans="5:14" x14ac:dyDescent="0.35">
      <c r="E6183" s="7"/>
      <c r="F6183" s="7"/>
      <c r="G6183" s="7"/>
      <c r="H6183" s="7"/>
      <c r="I6183" s="7"/>
      <c r="N6183" s="5"/>
    </row>
    <row r="6184" spans="5:14" x14ac:dyDescent="0.35">
      <c r="E6184" s="7"/>
      <c r="F6184" s="7"/>
      <c r="G6184" s="7"/>
      <c r="H6184" s="7"/>
      <c r="I6184" s="7"/>
      <c r="N6184" s="5"/>
    </row>
    <row r="6185" spans="5:14" x14ac:dyDescent="0.35">
      <c r="E6185" s="7"/>
      <c r="F6185" s="7"/>
      <c r="G6185" s="7"/>
      <c r="H6185" s="7"/>
      <c r="I6185" s="7"/>
      <c r="N6185" s="5"/>
    </row>
    <row r="6186" spans="5:14" x14ac:dyDescent="0.35">
      <c r="E6186" s="7"/>
      <c r="F6186" s="7"/>
      <c r="G6186" s="7"/>
      <c r="H6186" s="7"/>
      <c r="I6186" s="7"/>
      <c r="N6186" s="5"/>
    </row>
    <row r="6187" spans="5:14" x14ac:dyDescent="0.35">
      <c r="E6187" s="7"/>
      <c r="F6187" s="7"/>
      <c r="G6187" s="7"/>
      <c r="H6187" s="7"/>
      <c r="I6187" s="7"/>
      <c r="N6187" s="5"/>
    </row>
    <row r="6188" spans="5:14" x14ac:dyDescent="0.35">
      <c r="E6188" s="7"/>
      <c r="F6188" s="7"/>
      <c r="G6188" s="7"/>
      <c r="H6188" s="7"/>
      <c r="I6188" s="7"/>
      <c r="N6188" s="5"/>
    </row>
    <row r="6189" spans="5:14" x14ac:dyDescent="0.35">
      <c r="E6189" s="7"/>
      <c r="F6189" s="7"/>
      <c r="G6189" s="7"/>
      <c r="H6189" s="7"/>
      <c r="I6189" s="7"/>
      <c r="N6189" s="5"/>
    </row>
    <row r="6190" spans="5:14" x14ac:dyDescent="0.35">
      <c r="E6190" s="7"/>
      <c r="F6190" s="7"/>
      <c r="G6190" s="7"/>
      <c r="H6190" s="7"/>
      <c r="I6190" s="7"/>
      <c r="N6190" s="5"/>
    </row>
    <row r="6191" spans="5:14" x14ac:dyDescent="0.35">
      <c r="E6191" s="7"/>
      <c r="F6191" s="7"/>
      <c r="G6191" s="7"/>
      <c r="H6191" s="7"/>
      <c r="I6191" s="7"/>
      <c r="N6191" s="5"/>
    </row>
    <row r="6192" spans="5:14" x14ac:dyDescent="0.35">
      <c r="E6192" s="7"/>
      <c r="F6192" s="7"/>
      <c r="G6192" s="7"/>
      <c r="H6192" s="7"/>
      <c r="I6192" s="7"/>
      <c r="N6192" s="5"/>
    </row>
    <row r="6193" spans="5:14" x14ac:dyDescent="0.35">
      <c r="E6193" s="7"/>
      <c r="F6193" s="7"/>
      <c r="G6193" s="7"/>
      <c r="H6193" s="7"/>
      <c r="I6193" s="7"/>
      <c r="N6193" s="5"/>
    </row>
    <row r="6194" spans="5:14" x14ac:dyDescent="0.35">
      <c r="E6194" s="7"/>
      <c r="F6194" s="7"/>
      <c r="G6194" s="7"/>
      <c r="H6194" s="7"/>
      <c r="I6194" s="7"/>
      <c r="N6194" s="5"/>
    </row>
    <row r="6195" spans="5:14" x14ac:dyDescent="0.35">
      <c r="E6195" s="7"/>
      <c r="F6195" s="7"/>
      <c r="G6195" s="7"/>
      <c r="H6195" s="7"/>
      <c r="I6195" s="7"/>
      <c r="N6195" s="5"/>
    </row>
    <row r="6196" spans="5:14" x14ac:dyDescent="0.35">
      <c r="E6196" s="7"/>
      <c r="F6196" s="7"/>
      <c r="G6196" s="7"/>
      <c r="H6196" s="7"/>
      <c r="I6196" s="7"/>
      <c r="N6196" s="5"/>
    </row>
    <row r="6197" spans="5:14" x14ac:dyDescent="0.35">
      <c r="E6197" s="7"/>
      <c r="F6197" s="7"/>
      <c r="G6197" s="7"/>
      <c r="H6197" s="7"/>
      <c r="I6197" s="7"/>
      <c r="N6197" s="5"/>
    </row>
    <row r="6198" spans="5:14" x14ac:dyDescent="0.35">
      <c r="E6198" s="7"/>
      <c r="F6198" s="7"/>
      <c r="G6198" s="7"/>
      <c r="H6198" s="7"/>
      <c r="I6198" s="7"/>
      <c r="N6198" s="5"/>
    </row>
    <row r="6199" spans="5:14" x14ac:dyDescent="0.35">
      <c r="E6199" s="7"/>
      <c r="F6199" s="7"/>
      <c r="G6199" s="7"/>
      <c r="H6199" s="7"/>
      <c r="I6199" s="7"/>
      <c r="N6199" s="5"/>
    </row>
    <row r="6200" spans="5:14" x14ac:dyDescent="0.35">
      <c r="E6200" s="7"/>
      <c r="F6200" s="7"/>
      <c r="G6200" s="7"/>
      <c r="H6200" s="7"/>
      <c r="I6200" s="7"/>
      <c r="N6200" s="5"/>
    </row>
    <row r="6201" spans="5:14" x14ac:dyDescent="0.35">
      <c r="E6201" s="7"/>
      <c r="F6201" s="7"/>
      <c r="G6201" s="7"/>
      <c r="H6201" s="7"/>
      <c r="I6201" s="7"/>
      <c r="N6201" s="5"/>
    </row>
    <row r="6202" spans="5:14" x14ac:dyDescent="0.35">
      <c r="E6202" s="7"/>
      <c r="F6202" s="7"/>
      <c r="G6202" s="7"/>
      <c r="H6202" s="7"/>
      <c r="I6202" s="7"/>
      <c r="N6202" s="5"/>
    </row>
    <row r="6203" spans="5:14" x14ac:dyDescent="0.35">
      <c r="E6203" s="7"/>
      <c r="F6203" s="7"/>
      <c r="G6203" s="7"/>
      <c r="H6203" s="7"/>
      <c r="I6203" s="7"/>
      <c r="N6203" s="5"/>
    </row>
    <row r="6204" spans="5:14" x14ac:dyDescent="0.35">
      <c r="E6204" s="7"/>
      <c r="F6204" s="7"/>
      <c r="G6204" s="7"/>
      <c r="H6204" s="7"/>
      <c r="I6204" s="7"/>
      <c r="N6204" s="5"/>
    </row>
    <row r="6205" spans="5:14" x14ac:dyDescent="0.35">
      <c r="E6205" s="7"/>
      <c r="F6205" s="7"/>
      <c r="G6205" s="7"/>
      <c r="H6205" s="7"/>
      <c r="I6205" s="7"/>
      <c r="N6205" s="5"/>
    </row>
    <row r="6206" spans="5:14" x14ac:dyDescent="0.35">
      <c r="E6206" s="7"/>
      <c r="F6206" s="7"/>
      <c r="G6206" s="7"/>
      <c r="H6206" s="7"/>
      <c r="I6206" s="7"/>
      <c r="N6206" s="5"/>
    </row>
    <row r="6207" spans="5:14" x14ac:dyDescent="0.35">
      <c r="E6207" s="7"/>
      <c r="F6207" s="7"/>
      <c r="G6207" s="7"/>
      <c r="H6207" s="7"/>
      <c r="I6207" s="7"/>
      <c r="N6207" s="5"/>
    </row>
    <row r="6208" spans="5:14" x14ac:dyDescent="0.35">
      <c r="E6208" s="7"/>
      <c r="F6208" s="7"/>
      <c r="G6208" s="7"/>
      <c r="H6208" s="7"/>
      <c r="I6208" s="7"/>
      <c r="N6208" s="5"/>
    </row>
    <row r="6209" spans="5:14" x14ac:dyDescent="0.35">
      <c r="E6209" s="7"/>
      <c r="F6209" s="7"/>
      <c r="G6209" s="7"/>
      <c r="H6209" s="7"/>
      <c r="I6209" s="7"/>
      <c r="N6209" s="5"/>
    </row>
    <row r="6210" spans="5:14" x14ac:dyDescent="0.35">
      <c r="E6210" s="7"/>
      <c r="F6210" s="7"/>
      <c r="G6210" s="7"/>
      <c r="H6210" s="7"/>
      <c r="I6210" s="7"/>
      <c r="N6210" s="5"/>
    </row>
    <row r="6211" spans="5:14" x14ac:dyDescent="0.35">
      <c r="E6211" s="7"/>
      <c r="F6211" s="7"/>
      <c r="G6211" s="7"/>
      <c r="H6211" s="7"/>
      <c r="I6211" s="7"/>
      <c r="N6211" s="5"/>
    </row>
    <row r="6212" spans="5:14" x14ac:dyDescent="0.35">
      <c r="E6212" s="7"/>
      <c r="F6212" s="7"/>
      <c r="G6212" s="7"/>
      <c r="H6212" s="7"/>
      <c r="I6212" s="7"/>
      <c r="N6212" s="5"/>
    </row>
    <row r="6213" spans="5:14" x14ac:dyDescent="0.35">
      <c r="E6213" s="7"/>
      <c r="F6213" s="7"/>
      <c r="G6213" s="7"/>
      <c r="H6213" s="7"/>
      <c r="I6213" s="7"/>
      <c r="N6213" s="5"/>
    </row>
    <row r="6214" spans="5:14" x14ac:dyDescent="0.35">
      <c r="E6214" s="7"/>
      <c r="F6214" s="7"/>
      <c r="G6214" s="7"/>
      <c r="H6214" s="7"/>
      <c r="I6214" s="7"/>
      <c r="N6214" s="5"/>
    </row>
    <row r="6215" spans="5:14" x14ac:dyDescent="0.35">
      <c r="E6215" s="7"/>
      <c r="F6215" s="7"/>
      <c r="G6215" s="7"/>
      <c r="H6215" s="7"/>
      <c r="I6215" s="7"/>
      <c r="N6215" s="5"/>
    </row>
    <row r="6216" spans="5:14" x14ac:dyDescent="0.35">
      <c r="E6216" s="7"/>
      <c r="F6216" s="7"/>
      <c r="G6216" s="7"/>
      <c r="H6216" s="7"/>
      <c r="I6216" s="7"/>
      <c r="N6216" s="5"/>
    </row>
    <row r="6217" spans="5:14" x14ac:dyDescent="0.35">
      <c r="E6217" s="7"/>
      <c r="F6217" s="7"/>
      <c r="G6217" s="7"/>
      <c r="H6217" s="7"/>
      <c r="I6217" s="7"/>
      <c r="N6217" s="5"/>
    </row>
    <row r="6218" spans="5:14" x14ac:dyDescent="0.35">
      <c r="E6218" s="7"/>
      <c r="F6218" s="7"/>
      <c r="G6218" s="7"/>
      <c r="H6218" s="7"/>
      <c r="I6218" s="7"/>
      <c r="N6218" s="5"/>
    </row>
    <row r="6219" spans="5:14" x14ac:dyDescent="0.35">
      <c r="E6219" s="7"/>
      <c r="F6219" s="7"/>
      <c r="G6219" s="7"/>
      <c r="H6219" s="7"/>
      <c r="I6219" s="7"/>
      <c r="N6219" s="5"/>
    </row>
    <row r="6220" spans="5:14" x14ac:dyDescent="0.35">
      <c r="E6220" s="7"/>
      <c r="F6220" s="7"/>
      <c r="G6220" s="7"/>
      <c r="H6220" s="7"/>
      <c r="I6220" s="7"/>
      <c r="N6220" s="5"/>
    </row>
    <row r="6221" spans="5:14" x14ac:dyDescent="0.35">
      <c r="E6221" s="7"/>
      <c r="F6221" s="7"/>
      <c r="G6221" s="7"/>
      <c r="H6221" s="7"/>
      <c r="I6221" s="7"/>
      <c r="N6221" s="5"/>
    </row>
    <row r="6222" spans="5:14" x14ac:dyDescent="0.35">
      <c r="E6222" s="7"/>
      <c r="F6222" s="7"/>
      <c r="G6222" s="7"/>
      <c r="H6222" s="7"/>
      <c r="I6222" s="7"/>
      <c r="N6222" s="5"/>
    </row>
    <row r="6223" spans="5:14" x14ac:dyDescent="0.35">
      <c r="E6223" s="7"/>
      <c r="F6223" s="7"/>
      <c r="G6223" s="7"/>
      <c r="H6223" s="7"/>
      <c r="I6223" s="7"/>
      <c r="N6223" s="5"/>
    </row>
    <row r="6224" spans="5:14" x14ac:dyDescent="0.35">
      <c r="E6224" s="7"/>
      <c r="F6224" s="7"/>
      <c r="G6224" s="7"/>
      <c r="H6224" s="7"/>
      <c r="I6224" s="7"/>
      <c r="N6224" s="5"/>
    </row>
    <row r="6225" spans="5:14" x14ac:dyDescent="0.35">
      <c r="E6225" s="7"/>
      <c r="F6225" s="7"/>
      <c r="G6225" s="7"/>
      <c r="H6225" s="7"/>
      <c r="I6225" s="7"/>
      <c r="N6225" s="5"/>
    </row>
    <row r="6226" spans="5:14" x14ac:dyDescent="0.35">
      <c r="E6226" s="7"/>
      <c r="F6226" s="7"/>
      <c r="G6226" s="7"/>
      <c r="H6226" s="7"/>
      <c r="I6226" s="7"/>
      <c r="N6226" s="5"/>
    </row>
    <row r="6227" spans="5:14" x14ac:dyDescent="0.35">
      <c r="E6227" s="7"/>
      <c r="F6227" s="7"/>
      <c r="G6227" s="7"/>
      <c r="H6227" s="7"/>
      <c r="I6227" s="7"/>
      <c r="N6227" s="5"/>
    </row>
    <row r="6228" spans="5:14" x14ac:dyDescent="0.35">
      <c r="E6228" s="7"/>
      <c r="F6228" s="7"/>
      <c r="G6228" s="7"/>
      <c r="H6228" s="7"/>
      <c r="I6228" s="7"/>
      <c r="N6228" s="5"/>
    </row>
    <row r="6229" spans="5:14" x14ac:dyDescent="0.35">
      <c r="E6229" s="7"/>
      <c r="F6229" s="7"/>
      <c r="G6229" s="7"/>
      <c r="H6229" s="7"/>
      <c r="I6229" s="7"/>
      <c r="N6229" s="5"/>
    </row>
    <row r="6230" spans="5:14" x14ac:dyDescent="0.35">
      <c r="E6230" s="7"/>
      <c r="F6230" s="7"/>
      <c r="G6230" s="7"/>
      <c r="H6230" s="7"/>
      <c r="I6230" s="7"/>
      <c r="N6230" s="5"/>
    </row>
    <row r="6231" spans="5:14" x14ac:dyDescent="0.35">
      <c r="E6231" s="7"/>
      <c r="F6231" s="7"/>
      <c r="G6231" s="7"/>
      <c r="H6231" s="7"/>
      <c r="I6231" s="7"/>
      <c r="N6231" s="5"/>
    </row>
    <row r="6232" spans="5:14" x14ac:dyDescent="0.35">
      <c r="E6232" s="7"/>
      <c r="F6232" s="7"/>
      <c r="G6232" s="7"/>
      <c r="H6232" s="7"/>
      <c r="I6232" s="7"/>
      <c r="N6232" s="5"/>
    </row>
    <row r="6233" spans="5:14" x14ac:dyDescent="0.35">
      <c r="E6233" s="7"/>
      <c r="F6233" s="7"/>
      <c r="G6233" s="7"/>
      <c r="H6233" s="7"/>
      <c r="I6233" s="7"/>
      <c r="N6233" s="5"/>
    </row>
    <row r="6234" spans="5:14" x14ac:dyDescent="0.35">
      <c r="E6234" s="7"/>
      <c r="F6234" s="7"/>
      <c r="G6234" s="7"/>
      <c r="H6234" s="7"/>
      <c r="I6234" s="7"/>
      <c r="N6234" s="5"/>
    </row>
    <row r="6235" spans="5:14" x14ac:dyDescent="0.35">
      <c r="E6235" s="7"/>
      <c r="F6235" s="7"/>
      <c r="G6235" s="7"/>
      <c r="H6235" s="7"/>
      <c r="I6235" s="7"/>
      <c r="N6235" s="5"/>
    </row>
    <row r="6236" spans="5:14" x14ac:dyDescent="0.35">
      <c r="E6236" s="7"/>
      <c r="F6236" s="7"/>
      <c r="G6236" s="7"/>
      <c r="H6236" s="7"/>
      <c r="I6236" s="7"/>
      <c r="N6236" s="5"/>
    </row>
    <row r="6237" spans="5:14" x14ac:dyDescent="0.35">
      <c r="E6237" s="7"/>
      <c r="F6237" s="7"/>
      <c r="G6237" s="7"/>
      <c r="H6237" s="7"/>
      <c r="I6237" s="7"/>
      <c r="N6237" s="5"/>
    </row>
    <row r="6238" spans="5:14" x14ac:dyDescent="0.35">
      <c r="E6238" s="7"/>
      <c r="F6238" s="7"/>
      <c r="G6238" s="7"/>
      <c r="H6238" s="7"/>
      <c r="I6238" s="7"/>
      <c r="N6238" s="5"/>
    </row>
    <row r="6239" spans="5:14" x14ac:dyDescent="0.35">
      <c r="E6239" s="7"/>
      <c r="F6239" s="7"/>
      <c r="G6239" s="7"/>
      <c r="H6239" s="7"/>
      <c r="I6239" s="7"/>
      <c r="N6239" s="5"/>
    </row>
    <row r="6240" spans="5:14" x14ac:dyDescent="0.35">
      <c r="E6240" s="7"/>
      <c r="F6240" s="7"/>
      <c r="G6240" s="7"/>
      <c r="H6240" s="7"/>
      <c r="I6240" s="7"/>
      <c r="N6240" s="5"/>
    </row>
    <row r="6241" spans="5:14" x14ac:dyDescent="0.35">
      <c r="E6241" s="7"/>
      <c r="F6241" s="7"/>
      <c r="G6241" s="7"/>
      <c r="H6241" s="7"/>
      <c r="I6241" s="7"/>
      <c r="N6241" s="5"/>
    </row>
    <row r="6242" spans="5:14" x14ac:dyDescent="0.35">
      <c r="E6242" s="7"/>
      <c r="F6242" s="7"/>
      <c r="G6242" s="7"/>
      <c r="H6242" s="7"/>
      <c r="I6242" s="7"/>
      <c r="N6242" s="5"/>
    </row>
    <row r="6243" spans="5:14" x14ac:dyDescent="0.35">
      <c r="E6243" s="7"/>
      <c r="F6243" s="7"/>
      <c r="G6243" s="7"/>
      <c r="H6243" s="7"/>
      <c r="I6243" s="7"/>
      <c r="N6243" s="5"/>
    </row>
    <row r="6244" spans="5:14" x14ac:dyDescent="0.35">
      <c r="E6244" s="7"/>
      <c r="F6244" s="7"/>
      <c r="G6244" s="7"/>
      <c r="H6244" s="7"/>
      <c r="I6244" s="7"/>
      <c r="N6244" s="5"/>
    </row>
    <row r="6245" spans="5:14" x14ac:dyDescent="0.35">
      <c r="E6245" s="7"/>
      <c r="F6245" s="7"/>
      <c r="G6245" s="7"/>
      <c r="H6245" s="7"/>
      <c r="I6245" s="7"/>
      <c r="N6245" s="5"/>
    </row>
    <row r="6246" spans="5:14" x14ac:dyDescent="0.35">
      <c r="E6246" s="7"/>
      <c r="F6246" s="7"/>
      <c r="G6246" s="7"/>
      <c r="H6246" s="7"/>
      <c r="I6246" s="7"/>
      <c r="N6246" s="5"/>
    </row>
    <row r="6247" spans="5:14" x14ac:dyDescent="0.35">
      <c r="E6247" s="7"/>
      <c r="F6247" s="7"/>
      <c r="G6247" s="7"/>
      <c r="H6247" s="7"/>
      <c r="I6247" s="7"/>
      <c r="N6247" s="5"/>
    </row>
    <row r="6248" spans="5:14" x14ac:dyDescent="0.35">
      <c r="E6248" s="7"/>
      <c r="F6248" s="7"/>
      <c r="G6248" s="7"/>
      <c r="H6248" s="7"/>
      <c r="I6248" s="7"/>
      <c r="N6248" s="5"/>
    </row>
    <row r="6249" spans="5:14" x14ac:dyDescent="0.35">
      <c r="E6249" s="7"/>
      <c r="F6249" s="7"/>
      <c r="G6249" s="7"/>
      <c r="H6249" s="7"/>
      <c r="I6249" s="7"/>
      <c r="N6249" s="5"/>
    </row>
    <row r="6250" spans="5:14" x14ac:dyDescent="0.35">
      <c r="E6250" s="7"/>
      <c r="F6250" s="7"/>
      <c r="G6250" s="7"/>
      <c r="H6250" s="7"/>
      <c r="I6250" s="7"/>
      <c r="N6250" s="5"/>
    </row>
    <row r="6251" spans="5:14" x14ac:dyDescent="0.35">
      <c r="E6251" s="7"/>
      <c r="F6251" s="7"/>
      <c r="G6251" s="7"/>
      <c r="H6251" s="7"/>
      <c r="I6251" s="7"/>
      <c r="N6251" s="5"/>
    </row>
    <row r="6252" spans="5:14" x14ac:dyDescent="0.35">
      <c r="E6252" s="7"/>
      <c r="F6252" s="7"/>
      <c r="G6252" s="7"/>
      <c r="H6252" s="7"/>
      <c r="I6252" s="7"/>
      <c r="N6252" s="5"/>
    </row>
    <row r="6253" spans="5:14" x14ac:dyDescent="0.35">
      <c r="E6253" s="7"/>
      <c r="F6253" s="7"/>
      <c r="G6253" s="7"/>
      <c r="H6253" s="7"/>
      <c r="I6253" s="7"/>
      <c r="N6253" s="5"/>
    </row>
    <row r="6254" spans="5:14" x14ac:dyDescent="0.35">
      <c r="E6254" s="7"/>
      <c r="F6254" s="7"/>
      <c r="G6254" s="7"/>
      <c r="H6254" s="7"/>
      <c r="I6254" s="7"/>
      <c r="N6254" s="5"/>
    </row>
    <row r="6255" spans="5:14" x14ac:dyDescent="0.35">
      <c r="E6255" s="7"/>
      <c r="F6255" s="7"/>
      <c r="G6255" s="7"/>
      <c r="H6255" s="7"/>
      <c r="I6255" s="7"/>
      <c r="N6255" s="5"/>
    </row>
    <row r="6256" spans="5:14" x14ac:dyDescent="0.35">
      <c r="E6256" s="7"/>
      <c r="F6256" s="7"/>
      <c r="G6256" s="7"/>
      <c r="H6256" s="7"/>
      <c r="I6256" s="7"/>
      <c r="N6256" s="5"/>
    </row>
    <row r="6257" spans="5:14" x14ac:dyDescent="0.35">
      <c r="E6257" s="7"/>
      <c r="F6257" s="7"/>
      <c r="G6257" s="7"/>
      <c r="H6257" s="7"/>
      <c r="I6257" s="7"/>
      <c r="N6257" s="5"/>
    </row>
    <row r="6258" spans="5:14" x14ac:dyDescent="0.35">
      <c r="E6258" s="7"/>
      <c r="F6258" s="7"/>
      <c r="G6258" s="7"/>
      <c r="H6258" s="7"/>
      <c r="I6258" s="7"/>
      <c r="N6258" s="5"/>
    </row>
    <row r="6259" spans="5:14" x14ac:dyDescent="0.35">
      <c r="E6259" s="7"/>
      <c r="F6259" s="7"/>
      <c r="G6259" s="7"/>
      <c r="H6259" s="7"/>
      <c r="I6259" s="7"/>
      <c r="N6259" s="5"/>
    </row>
    <row r="6260" spans="5:14" x14ac:dyDescent="0.35">
      <c r="E6260" s="7"/>
      <c r="F6260" s="7"/>
      <c r="G6260" s="7"/>
      <c r="H6260" s="7"/>
      <c r="I6260" s="7"/>
      <c r="N6260" s="5"/>
    </row>
    <row r="6261" spans="5:14" x14ac:dyDescent="0.35">
      <c r="E6261" s="7"/>
      <c r="F6261" s="7"/>
      <c r="G6261" s="7"/>
      <c r="H6261" s="7"/>
      <c r="I6261" s="7"/>
      <c r="N6261" s="5"/>
    </row>
    <row r="6262" spans="5:14" x14ac:dyDescent="0.35">
      <c r="E6262" s="7"/>
      <c r="F6262" s="7"/>
      <c r="G6262" s="7"/>
      <c r="H6262" s="7"/>
      <c r="I6262" s="7"/>
      <c r="N6262" s="5"/>
    </row>
    <row r="6263" spans="5:14" x14ac:dyDescent="0.35">
      <c r="E6263" s="7"/>
      <c r="F6263" s="7"/>
      <c r="G6263" s="7"/>
      <c r="H6263" s="7"/>
      <c r="I6263" s="7"/>
      <c r="N6263" s="5"/>
    </row>
    <row r="6264" spans="5:14" x14ac:dyDescent="0.35">
      <c r="E6264" s="7"/>
      <c r="F6264" s="7"/>
      <c r="G6264" s="7"/>
      <c r="H6264" s="7"/>
      <c r="I6264" s="7"/>
      <c r="N6264" s="5"/>
    </row>
    <row r="6265" spans="5:14" x14ac:dyDescent="0.35">
      <c r="E6265" s="7"/>
      <c r="F6265" s="7"/>
      <c r="G6265" s="7"/>
      <c r="H6265" s="7"/>
      <c r="I6265" s="7"/>
      <c r="N6265" s="5"/>
    </row>
    <row r="6266" spans="5:14" x14ac:dyDescent="0.35">
      <c r="E6266" s="7"/>
      <c r="F6266" s="7"/>
      <c r="G6266" s="7"/>
      <c r="H6266" s="7"/>
      <c r="I6266" s="7"/>
      <c r="N6266" s="5"/>
    </row>
    <row r="6267" spans="5:14" x14ac:dyDescent="0.35">
      <c r="E6267" s="7"/>
      <c r="F6267" s="7"/>
      <c r="G6267" s="7"/>
      <c r="H6267" s="7"/>
      <c r="I6267" s="7"/>
      <c r="N6267" s="5"/>
    </row>
    <row r="6268" spans="5:14" x14ac:dyDescent="0.35">
      <c r="E6268" s="7"/>
      <c r="F6268" s="7"/>
      <c r="G6268" s="7"/>
      <c r="H6268" s="7"/>
      <c r="I6268" s="7"/>
      <c r="N6268" s="5"/>
    </row>
    <row r="6269" spans="5:14" x14ac:dyDescent="0.35">
      <c r="E6269" s="7"/>
      <c r="F6269" s="7"/>
      <c r="G6269" s="7"/>
      <c r="H6269" s="7"/>
      <c r="I6269" s="7"/>
      <c r="N6269" s="5"/>
    </row>
    <row r="6270" spans="5:14" x14ac:dyDescent="0.35">
      <c r="E6270" s="7"/>
      <c r="F6270" s="7"/>
      <c r="G6270" s="7"/>
      <c r="H6270" s="7"/>
      <c r="I6270" s="7"/>
      <c r="N6270" s="5"/>
    </row>
    <row r="6271" spans="5:14" x14ac:dyDescent="0.35">
      <c r="E6271" s="7"/>
      <c r="F6271" s="7"/>
      <c r="G6271" s="7"/>
      <c r="H6271" s="7"/>
      <c r="I6271" s="7"/>
      <c r="N6271" s="5"/>
    </row>
    <row r="6272" spans="5:14" x14ac:dyDescent="0.35">
      <c r="E6272" s="7"/>
      <c r="F6272" s="7"/>
      <c r="G6272" s="7"/>
      <c r="H6272" s="7"/>
      <c r="I6272" s="7"/>
      <c r="N6272" s="5"/>
    </row>
    <row r="6273" spans="5:14" x14ac:dyDescent="0.35">
      <c r="E6273" s="7"/>
      <c r="F6273" s="7"/>
      <c r="G6273" s="7"/>
      <c r="H6273" s="7"/>
      <c r="I6273" s="7"/>
      <c r="N6273" s="5"/>
    </row>
    <row r="6274" spans="5:14" x14ac:dyDescent="0.35">
      <c r="E6274" s="7"/>
      <c r="F6274" s="7"/>
      <c r="G6274" s="7"/>
      <c r="H6274" s="7"/>
      <c r="I6274" s="7"/>
      <c r="N6274" s="5"/>
    </row>
    <row r="6275" spans="5:14" x14ac:dyDescent="0.35">
      <c r="E6275" s="7"/>
      <c r="F6275" s="7"/>
      <c r="G6275" s="7"/>
      <c r="H6275" s="7"/>
      <c r="I6275" s="7"/>
      <c r="N6275" s="5"/>
    </row>
    <row r="6276" spans="5:14" x14ac:dyDescent="0.35">
      <c r="E6276" s="7"/>
      <c r="F6276" s="7"/>
      <c r="G6276" s="7"/>
      <c r="H6276" s="7"/>
      <c r="I6276" s="7"/>
      <c r="N6276" s="5"/>
    </row>
    <row r="6277" spans="5:14" x14ac:dyDescent="0.35">
      <c r="E6277" s="7"/>
      <c r="F6277" s="7"/>
      <c r="G6277" s="7"/>
      <c r="H6277" s="7"/>
      <c r="I6277" s="7"/>
      <c r="N6277" s="5"/>
    </row>
    <row r="6278" spans="5:14" x14ac:dyDescent="0.35">
      <c r="E6278" s="7"/>
      <c r="F6278" s="7"/>
      <c r="G6278" s="7"/>
      <c r="H6278" s="7"/>
      <c r="I6278" s="7"/>
      <c r="N6278" s="5"/>
    </row>
    <row r="6279" spans="5:14" x14ac:dyDescent="0.35">
      <c r="E6279" s="7"/>
      <c r="F6279" s="7"/>
      <c r="G6279" s="7"/>
      <c r="H6279" s="7"/>
      <c r="I6279" s="7"/>
      <c r="N6279" s="5"/>
    </row>
    <row r="6280" spans="5:14" x14ac:dyDescent="0.35">
      <c r="E6280" s="7"/>
      <c r="F6280" s="7"/>
      <c r="G6280" s="7"/>
      <c r="H6280" s="7"/>
      <c r="I6280" s="7"/>
      <c r="N6280" s="5"/>
    </row>
    <row r="6281" spans="5:14" x14ac:dyDescent="0.35">
      <c r="E6281" s="7"/>
      <c r="F6281" s="7"/>
      <c r="G6281" s="7"/>
      <c r="H6281" s="7"/>
      <c r="I6281" s="7"/>
      <c r="N6281" s="5"/>
    </row>
    <row r="6282" spans="5:14" x14ac:dyDescent="0.35">
      <c r="E6282" s="7"/>
      <c r="F6282" s="7"/>
      <c r="G6282" s="7"/>
      <c r="H6282" s="7"/>
      <c r="I6282" s="7"/>
      <c r="N6282" s="5"/>
    </row>
    <row r="6283" spans="5:14" x14ac:dyDescent="0.35">
      <c r="E6283" s="7"/>
      <c r="F6283" s="7"/>
      <c r="G6283" s="7"/>
      <c r="H6283" s="7"/>
      <c r="I6283" s="7"/>
      <c r="N6283" s="5"/>
    </row>
    <row r="6284" spans="5:14" x14ac:dyDescent="0.35">
      <c r="E6284" s="7"/>
      <c r="F6284" s="7"/>
      <c r="G6284" s="7"/>
      <c r="H6284" s="7"/>
      <c r="I6284" s="7"/>
      <c r="N6284" s="5"/>
    </row>
    <row r="6285" spans="5:14" x14ac:dyDescent="0.35">
      <c r="E6285" s="7"/>
      <c r="F6285" s="7"/>
      <c r="G6285" s="7"/>
      <c r="H6285" s="7"/>
      <c r="I6285" s="7"/>
      <c r="N6285" s="5"/>
    </row>
    <row r="6286" spans="5:14" x14ac:dyDescent="0.35">
      <c r="E6286" s="7"/>
      <c r="F6286" s="7"/>
      <c r="G6286" s="7"/>
      <c r="H6286" s="7"/>
      <c r="I6286" s="7"/>
      <c r="N6286" s="5"/>
    </row>
    <row r="6287" spans="5:14" x14ac:dyDescent="0.35">
      <c r="E6287" s="7"/>
      <c r="F6287" s="7"/>
      <c r="G6287" s="7"/>
      <c r="H6287" s="7"/>
      <c r="I6287" s="7"/>
      <c r="N6287" s="5"/>
    </row>
    <row r="6288" spans="5:14" x14ac:dyDescent="0.35">
      <c r="E6288" s="7"/>
      <c r="F6288" s="7"/>
      <c r="G6288" s="7"/>
      <c r="H6288" s="7"/>
      <c r="I6288" s="7"/>
      <c r="N6288" s="5"/>
    </row>
    <row r="6289" spans="5:14" x14ac:dyDescent="0.35">
      <c r="E6289" s="7"/>
      <c r="F6289" s="7"/>
      <c r="G6289" s="7"/>
      <c r="H6289" s="7"/>
      <c r="I6289" s="7"/>
      <c r="N6289" s="5"/>
    </row>
    <row r="6290" spans="5:14" x14ac:dyDescent="0.35">
      <c r="E6290" s="7"/>
      <c r="F6290" s="7"/>
      <c r="G6290" s="7"/>
      <c r="H6290" s="7"/>
      <c r="I6290" s="7"/>
      <c r="N6290" s="5"/>
    </row>
    <row r="6291" spans="5:14" x14ac:dyDescent="0.35">
      <c r="E6291" s="7"/>
      <c r="F6291" s="7"/>
      <c r="G6291" s="7"/>
      <c r="H6291" s="7"/>
      <c r="I6291" s="7"/>
      <c r="N6291" s="5"/>
    </row>
    <row r="6292" spans="5:14" x14ac:dyDescent="0.35">
      <c r="E6292" s="7"/>
      <c r="F6292" s="7"/>
      <c r="G6292" s="7"/>
      <c r="H6292" s="7"/>
      <c r="I6292" s="7"/>
      <c r="N6292" s="5"/>
    </row>
    <row r="6293" spans="5:14" x14ac:dyDescent="0.35">
      <c r="E6293" s="7"/>
      <c r="F6293" s="7"/>
      <c r="G6293" s="7"/>
      <c r="H6293" s="7"/>
      <c r="I6293" s="7"/>
      <c r="N6293" s="5"/>
    </row>
    <row r="6294" spans="5:14" x14ac:dyDescent="0.35">
      <c r="E6294" s="7"/>
      <c r="F6294" s="7"/>
      <c r="G6294" s="7"/>
      <c r="H6294" s="7"/>
      <c r="I6294" s="7"/>
      <c r="N6294" s="5"/>
    </row>
    <row r="6295" spans="5:14" x14ac:dyDescent="0.35">
      <c r="E6295" s="7"/>
      <c r="F6295" s="7"/>
      <c r="G6295" s="7"/>
      <c r="H6295" s="7"/>
      <c r="I6295" s="7"/>
      <c r="N6295" s="5"/>
    </row>
    <row r="6296" spans="5:14" x14ac:dyDescent="0.35">
      <c r="E6296" s="7"/>
      <c r="F6296" s="7"/>
      <c r="G6296" s="7"/>
      <c r="H6296" s="7"/>
      <c r="I6296" s="7"/>
      <c r="N6296" s="5"/>
    </row>
    <row r="6297" spans="5:14" x14ac:dyDescent="0.35">
      <c r="E6297" s="7"/>
      <c r="F6297" s="7"/>
      <c r="G6297" s="7"/>
      <c r="H6297" s="7"/>
      <c r="I6297" s="7"/>
      <c r="N6297" s="5"/>
    </row>
    <row r="6298" spans="5:14" x14ac:dyDescent="0.35">
      <c r="E6298" s="7"/>
      <c r="F6298" s="7"/>
      <c r="G6298" s="7"/>
      <c r="H6298" s="7"/>
      <c r="I6298" s="7"/>
      <c r="N6298" s="5"/>
    </row>
    <row r="6299" spans="5:14" x14ac:dyDescent="0.35">
      <c r="E6299" s="7"/>
      <c r="F6299" s="7"/>
      <c r="G6299" s="7"/>
      <c r="H6299" s="7"/>
      <c r="I6299" s="7"/>
      <c r="N6299" s="5"/>
    </row>
    <row r="6300" spans="5:14" x14ac:dyDescent="0.35">
      <c r="E6300" s="7"/>
      <c r="F6300" s="7"/>
      <c r="G6300" s="7"/>
      <c r="H6300" s="7"/>
      <c r="I6300" s="7"/>
      <c r="N6300" s="5"/>
    </row>
    <row r="6301" spans="5:14" x14ac:dyDescent="0.35">
      <c r="E6301" s="7"/>
      <c r="F6301" s="7"/>
      <c r="G6301" s="7"/>
      <c r="H6301" s="7"/>
      <c r="I6301" s="7"/>
      <c r="N6301" s="5"/>
    </row>
    <row r="6302" spans="5:14" x14ac:dyDescent="0.35">
      <c r="E6302" s="7"/>
      <c r="F6302" s="7"/>
      <c r="G6302" s="7"/>
      <c r="H6302" s="7"/>
      <c r="I6302" s="7"/>
      <c r="N6302" s="5"/>
    </row>
    <row r="6303" spans="5:14" x14ac:dyDescent="0.35">
      <c r="E6303" s="7"/>
      <c r="F6303" s="7"/>
      <c r="G6303" s="7"/>
      <c r="H6303" s="7"/>
      <c r="I6303" s="7"/>
      <c r="N6303" s="5"/>
    </row>
    <row r="6304" spans="5:14" x14ac:dyDescent="0.35">
      <c r="E6304" s="7"/>
      <c r="F6304" s="7"/>
      <c r="G6304" s="7"/>
      <c r="H6304" s="7"/>
      <c r="I6304" s="7"/>
      <c r="N6304" s="5"/>
    </row>
    <row r="6305" spans="5:14" x14ac:dyDescent="0.35">
      <c r="E6305" s="7"/>
      <c r="F6305" s="7"/>
      <c r="G6305" s="7"/>
      <c r="H6305" s="7"/>
      <c r="I6305" s="7"/>
      <c r="N6305" s="5"/>
    </row>
    <row r="6306" spans="5:14" x14ac:dyDescent="0.35">
      <c r="E6306" s="7"/>
      <c r="F6306" s="7"/>
      <c r="G6306" s="7"/>
      <c r="H6306" s="7"/>
      <c r="I6306" s="7"/>
      <c r="N6306" s="5"/>
    </row>
    <row r="6307" spans="5:14" x14ac:dyDescent="0.35">
      <c r="E6307" s="7"/>
      <c r="F6307" s="7"/>
      <c r="G6307" s="7"/>
      <c r="H6307" s="7"/>
      <c r="I6307" s="7"/>
      <c r="N6307" s="5"/>
    </row>
    <row r="6308" spans="5:14" x14ac:dyDescent="0.35">
      <c r="E6308" s="7"/>
      <c r="F6308" s="7"/>
      <c r="G6308" s="7"/>
      <c r="H6308" s="7"/>
      <c r="I6308" s="7"/>
      <c r="N6308" s="5"/>
    </row>
    <row r="6309" spans="5:14" x14ac:dyDescent="0.35">
      <c r="E6309" s="7"/>
      <c r="F6309" s="7"/>
      <c r="G6309" s="7"/>
      <c r="H6309" s="7"/>
      <c r="I6309" s="7"/>
      <c r="N6309" s="5"/>
    </row>
    <row r="6310" spans="5:14" x14ac:dyDescent="0.35">
      <c r="E6310" s="7"/>
      <c r="F6310" s="7"/>
      <c r="G6310" s="7"/>
      <c r="H6310" s="7"/>
      <c r="I6310" s="7"/>
      <c r="N6310" s="5"/>
    </row>
    <row r="6311" spans="5:14" x14ac:dyDescent="0.35">
      <c r="E6311" s="7"/>
      <c r="F6311" s="7"/>
      <c r="G6311" s="7"/>
      <c r="H6311" s="7"/>
      <c r="I6311" s="7"/>
      <c r="N6311" s="5"/>
    </row>
    <row r="6312" spans="5:14" x14ac:dyDescent="0.35">
      <c r="E6312" s="7"/>
      <c r="F6312" s="7"/>
      <c r="G6312" s="7"/>
      <c r="H6312" s="7"/>
      <c r="I6312" s="7"/>
      <c r="N6312" s="5"/>
    </row>
    <row r="6313" spans="5:14" x14ac:dyDescent="0.35">
      <c r="E6313" s="7"/>
      <c r="F6313" s="7"/>
      <c r="G6313" s="7"/>
      <c r="H6313" s="7"/>
      <c r="I6313" s="7"/>
      <c r="N6313" s="5"/>
    </row>
    <row r="6314" spans="5:14" x14ac:dyDescent="0.35">
      <c r="E6314" s="7"/>
      <c r="F6314" s="7"/>
      <c r="G6314" s="7"/>
      <c r="H6314" s="7"/>
      <c r="I6314" s="7"/>
      <c r="N6314" s="5"/>
    </row>
    <row r="6315" spans="5:14" x14ac:dyDescent="0.35">
      <c r="E6315" s="7"/>
      <c r="F6315" s="7"/>
      <c r="G6315" s="7"/>
      <c r="H6315" s="7"/>
      <c r="I6315" s="7"/>
      <c r="N6315" s="5"/>
    </row>
    <row r="6316" spans="5:14" x14ac:dyDescent="0.35">
      <c r="E6316" s="7"/>
      <c r="F6316" s="7"/>
      <c r="G6316" s="7"/>
      <c r="H6316" s="7"/>
      <c r="I6316" s="7"/>
      <c r="N6316" s="5"/>
    </row>
    <row r="6317" spans="5:14" x14ac:dyDescent="0.35">
      <c r="E6317" s="7"/>
      <c r="F6317" s="7"/>
      <c r="G6317" s="7"/>
      <c r="H6317" s="7"/>
      <c r="I6317" s="7"/>
      <c r="N6317" s="5"/>
    </row>
    <row r="6318" spans="5:14" x14ac:dyDescent="0.35">
      <c r="E6318" s="7"/>
      <c r="F6318" s="7"/>
      <c r="G6318" s="7"/>
      <c r="H6318" s="7"/>
      <c r="I6318" s="7"/>
      <c r="N6318" s="5"/>
    </row>
    <row r="6319" spans="5:14" x14ac:dyDescent="0.35">
      <c r="E6319" s="7"/>
      <c r="F6319" s="7"/>
      <c r="G6319" s="7"/>
      <c r="H6319" s="7"/>
      <c r="I6319" s="7"/>
      <c r="N6319" s="5"/>
    </row>
    <row r="6320" spans="5:14" x14ac:dyDescent="0.35">
      <c r="E6320" s="7"/>
      <c r="F6320" s="7"/>
      <c r="G6320" s="7"/>
      <c r="H6320" s="7"/>
      <c r="I6320" s="7"/>
      <c r="N6320" s="5"/>
    </row>
    <row r="6321" spans="5:14" x14ac:dyDescent="0.35">
      <c r="E6321" s="7"/>
      <c r="F6321" s="7"/>
      <c r="G6321" s="7"/>
      <c r="H6321" s="7"/>
      <c r="I6321" s="7"/>
      <c r="N6321" s="5"/>
    </row>
    <row r="6322" spans="5:14" x14ac:dyDescent="0.35">
      <c r="E6322" s="7"/>
      <c r="F6322" s="7"/>
      <c r="G6322" s="7"/>
      <c r="H6322" s="7"/>
      <c r="I6322" s="7"/>
      <c r="N6322" s="5"/>
    </row>
    <row r="6323" spans="5:14" x14ac:dyDescent="0.35">
      <c r="E6323" s="7"/>
      <c r="F6323" s="7"/>
      <c r="G6323" s="7"/>
      <c r="H6323" s="7"/>
      <c r="I6323" s="7"/>
      <c r="N6323" s="5"/>
    </row>
    <row r="6324" spans="5:14" x14ac:dyDescent="0.35">
      <c r="E6324" s="7"/>
      <c r="F6324" s="7"/>
      <c r="G6324" s="7"/>
      <c r="H6324" s="7"/>
      <c r="I6324" s="7"/>
      <c r="N6324" s="5"/>
    </row>
    <row r="6325" spans="5:14" x14ac:dyDescent="0.35">
      <c r="E6325" s="7"/>
      <c r="F6325" s="7"/>
      <c r="G6325" s="7"/>
      <c r="H6325" s="7"/>
      <c r="I6325" s="7"/>
      <c r="N6325" s="5"/>
    </row>
    <row r="6326" spans="5:14" x14ac:dyDescent="0.35">
      <c r="E6326" s="7"/>
      <c r="F6326" s="7"/>
      <c r="G6326" s="7"/>
      <c r="H6326" s="7"/>
      <c r="I6326" s="7"/>
      <c r="N6326" s="5"/>
    </row>
    <row r="6327" spans="5:14" x14ac:dyDescent="0.35">
      <c r="E6327" s="7"/>
      <c r="F6327" s="7"/>
      <c r="G6327" s="7"/>
      <c r="H6327" s="7"/>
      <c r="I6327" s="7"/>
      <c r="N6327" s="5"/>
    </row>
    <row r="6328" spans="5:14" x14ac:dyDescent="0.35">
      <c r="E6328" s="7"/>
      <c r="F6328" s="7"/>
      <c r="G6328" s="7"/>
      <c r="H6328" s="7"/>
      <c r="I6328" s="7"/>
      <c r="N6328" s="5"/>
    </row>
    <row r="6329" spans="5:14" x14ac:dyDescent="0.35">
      <c r="E6329" s="7"/>
      <c r="F6329" s="7"/>
      <c r="G6329" s="7"/>
      <c r="H6329" s="7"/>
      <c r="I6329" s="7"/>
      <c r="N6329" s="5"/>
    </row>
    <row r="6330" spans="5:14" x14ac:dyDescent="0.35">
      <c r="E6330" s="7"/>
      <c r="F6330" s="7"/>
      <c r="G6330" s="7"/>
      <c r="H6330" s="7"/>
      <c r="I6330" s="7"/>
      <c r="N6330" s="5"/>
    </row>
    <row r="6331" spans="5:14" x14ac:dyDescent="0.35">
      <c r="E6331" s="7"/>
      <c r="F6331" s="7"/>
      <c r="G6331" s="7"/>
      <c r="H6331" s="7"/>
      <c r="I6331" s="7"/>
      <c r="N6331" s="5"/>
    </row>
    <row r="6332" spans="5:14" x14ac:dyDescent="0.35">
      <c r="E6332" s="7"/>
      <c r="F6332" s="7"/>
      <c r="G6332" s="7"/>
      <c r="H6332" s="7"/>
      <c r="I6332" s="7"/>
      <c r="N6332" s="5"/>
    </row>
    <row r="6333" spans="5:14" x14ac:dyDescent="0.35">
      <c r="E6333" s="7"/>
      <c r="F6333" s="7"/>
      <c r="G6333" s="7"/>
      <c r="H6333" s="7"/>
      <c r="I6333" s="7"/>
      <c r="N6333" s="5"/>
    </row>
    <row r="6334" spans="5:14" x14ac:dyDescent="0.35">
      <c r="E6334" s="7"/>
      <c r="F6334" s="7"/>
      <c r="G6334" s="7"/>
      <c r="H6334" s="7"/>
      <c r="I6334" s="7"/>
      <c r="N6334" s="5"/>
    </row>
    <row r="6335" spans="5:14" x14ac:dyDescent="0.35">
      <c r="E6335" s="7"/>
      <c r="F6335" s="7"/>
      <c r="G6335" s="7"/>
      <c r="H6335" s="7"/>
      <c r="I6335" s="7"/>
      <c r="N6335" s="5"/>
    </row>
    <row r="6336" spans="5:14" x14ac:dyDescent="0.35">
      <c r="E6336" s="7"/>
      <c r="F6336" s="7"/>
      <c r="G6336" s="7"/>
      <c r="H6336" s="7"/>
      <c r="I6336" s="7"/>
      <c r="N6336" s="5"/>
    </row>
    <row r="6337" spans="5:14" x14ac:dyDescent="0.35">
      <c r="E6337" s="7"/>
      <c r="F6337" s="7"/>
      <c r="G6337" s="7"/>
      <c r="H6337" s="7"/>
      <c r="I6337" s="7"/>
      <c r="N6337" s="5"/>
    </row>
    <row r="6338" spans="5:14" x14ac:dyDescent="0.35">
      <c r="E6338" s="7"/>
      <c r="F6338" s="7"/>
      <c r="G6338" s="7"/>
      <c r="H6338" s="7"/>
      <c r="I6338" s="7"/>
      <c r="N6338" s="5"/>
    </row>
    <row r="6339" spans="5:14" x14ac:dyDescent="0.35">
      <c r="E6339" s="7"/>
      <c r="F6339" s="7"/>
      <c r="G6339" s="7"/>
      <c r="H6339" s="7"/>
      <c r="I6339" s="7"/>
      <c r="N6339" s="5"/>
    </row>
    <row r="6340" spans="5:14" x14ac:dyDescent="0.35">
      <c r="E6340" s="7"/>
      <c r="F6340" s="7"/>
      <c r="G6340" s="7"/>
      <c r="H6340" s="7"/>
      <c r="I6340" s="7"/>
      <c r="N6340" s="5"/>
    </row>
    <row r="6341" spans="5:14" x14ac:dyDescent="0.35">
      <c r="E6341" s="7"/>
      <c r="F6341" s="7"/>
      <c r="G6341" s="7"/>
      <c r="H6341" s="7"/>
      <c r="I6341" s="7"/>
      <c r="N6341" s="5"/>
    </row>
    <row r="6342" spans="5:14" x14ac:dyDescent="0.35">
      <c r="E6342" s="7"/>
      <c r="F6342" s="7"/>
      <c r="G6342" s="7"/>
      <c r="H6342" s="7"/>
      <c r="I6342" s="7"/>
      <c r="N6342" s="5"/>
    </row>
    <row r="6343" spans="5:14" x14ac:dyDescent="0.35">
      <c r="E6343" s="7"/>
      <c r="F6343" s="7"/>
      <c r="G6343" s="7"/>
      <c r="H6343" s="7"/>
      <c r="I6343" s="7"/>
      <c r="N6343" s="5"/>
    </row>
    <row r="6344" spans="5:14" x14ac:dyDescent="0.35">
      <c r="E6344" s="7"/>
      <c r="F6344" s="7"/>
      <c r="G6344" s="7"/>
      <c r="H6344" s="7"/>
      <c r="I6344" s="7"/>
      <c r="N6344" s="5"/>
    </row>
    <row r="6345" spans="5:14" x14ac:dyDescent="0.35">
      <c r="E6345" s="7"/>
      <c r="F6345" s="7"/>
      <c r="G6345" s="7"/>
      <c r="H6345" s="7"/>
      <c r="I6345" s="7"/>
      <c r="N6345" s="5"/>
    </row>
    <row r="6346" spans="5:14" x14ac:dyDescent="0.35">
      <c r="E6346" s="7"/>
      <c r="F6346" s="7"/>
      <c r="G6346" s="7"/>
      <c r="H6346" s="7"/>
      <c r="I6346" s="7"/>
      <c r="N6346" s="5"/>
    </row>
    <row r="6347" spans="5:14" x14ac:dyDescent="0.35">
      <c r="E6347" s="7"/>
      <c r="F6347" s="7"/>
      <c r="G6347" s="7"/>
      <c r="H6347" s="7"/>
      <c r="I6347" s="7"/>
      <c r="N6347" s="5"/>
    </row>
    <row r="6348" spans="5:14" x14ac:dyDescent="0.35">
      <c r="E6348" s="7"/>
      <c r="F6348" s="7"/>
      <c r="G6348" s="7"/>
      <c r="H6348" s="7"/>
      <c r="I6348" s="7"/>
      <c r="N6348" s="5"/>
    </row>
    <row r="6349" spans="5:14" x14ac:dyDescent="0.35">
      <c r="E6349" s="7"/>
      <c r="F6349" s="7"/>
      <c r="G6349" s="7"/>
      <c r="H6349" s="7"/>
      <c r="I6349" s="7"/>
      <c r="N6349" s="5"/>
    </row>
    <row r="6350" spans="5:14" x14ac:dyDescent="0.35">
      <c r="E6350" s="7"/>
      <c r="F6350" s="7"/>
      <c r="G6350" s="7"/>
      <c r="H6350" s="7"/>
      <c r="I6350" s="7"/>
      <c r="N6350" s="5"/>
    </row>
    <row r="6351" spans="5:14" x14ac:dyDescent="0.35">
      <c r="E6351" s="7"/>
      <c r="F6351" s="7"/>
      <c r="G6351" s="7"/>
      <c r="H6351" s="7"/>
      <c r="I6351" s="7"/>
      <c r="N6351" s="5"/>
    </row>
    <row r="6352" spans="5:14" x14ac:dyDescent="0.35">
      <c r="E6352" s="7"/>
      <c r="F6352" s="7"/>
      <c r="G6352" s="7"/>
      <c r="H6352" s="7"/>
      <c r="I6352" s="7"/>
      <c r="N6352" s="5"/>
    </row>
    <row r="6353" spans="5:14" x14ac:dyDescent="0.35">
      <c r="E6353" s="7"/>
      <c r="F6353" s="7"/>
      <c r="G6353" s="7"/>
      <c r="H6353" s="7"/>
      <c r="I6353" s="7"/>
      <c r="N6353" s="5"/>
    </row>
    <row r="6354" spans="5:14" x14ac:dyDescent="0.35">
      <c r="E6354" s="7"/>
      <c r="F6354" s="7"/>
      <c r="G6354" s="7"/>
      <c r="H6354" s="7"/>
      <c r="I6354" s="7"/>
      <c r="N6354" s="5"/>
    </row>
    <row r="6355" spans="5:14" x14ac:dyDescent="0.35">
      <c r="E6355" s="7"/>
      <c r="F6355" s="7"/>
      <c r="G6355" s="7"/>
      <c r="H6355" s="7"/>
      <c r="I6355" s="7"/>
      <c r="N6355" s="5"/>
    </row>
    <row r="6356" spans="5:14" x14ac:dyDescent="0.35">
      <c r="E6356" s="7"/>
      <c r="F6356" s="7"/>
      <c r="G6356" s="7"/>
      <c r="H6356" s="7"/>
      <c r="I6356" s="7"/>
      <c r="N6356" s="5"/>
    </row>
    <row r="6357" spans="5:14" x14ac:dyDescent="0.35">
      <c r="E6357" s="7"/>
      <c r="F6357" s="7"/>
      <c r="G6357" s="7"/>
      <c r="H6357" s="7"/>
      <c r="I6357" s="7"/>
      <c r="N6357" s="5"/>
    </row>
    <row r="6358" spans="5:14" x14ac:dyDescent="0.35">
      <c r="E6358" s="7"/>
      <c r="F6358" s="7"/>
      <c r="G6358" s="7"/>
      <c r="H6358" s="7"/>
      <c r="I6358" s="7"/>
      <c r="N6358" s="5"/>
    </row>
    <row r="6359" spans="5:14" x14ac:dyDescent="0.35">
      <c r="E6359" s="7"/>
      <c r="F6359" s="7"/>
      <c r="G6359" s="7"/>
      <c r="H6359" s="7"/>
      <c r="I6359" s="7"/>
      <c r="N6359" s="5"/>
    </row>
    <row r="6360" spans="5:14" x14ac:dyDescent="0.35">
      <c r="E6360" s="7"/>
      <c r="F6360" s="7"/>
      <c r="G6360" s="7"/>
      <c r="H6360" s="7"/>
      <c r="I6360" s="7"/>
      <c r="N6360" s="5"/>
    </row>
    <row r="6361" spans="5:14" x14ac:dyDescent="0.35">
      <c r="E6361" s="7"/>
      <c r="F6361" s="7"/>
      <c r="G6361" s="7"/>
      <c r="H6361" s="7"/>
      <c r="I6361" s="7"/>
      <c r="N6361" s="5"/>
    </row>
    <row r="6362" spans="5:14" x14ac:dyDescent="0.35">
      <c r="E6362" s="7"/>
      <c r="F6362" s="7"/>
      <c r="G6362" s="7"/>
      <c r="H6362" s="7"/>
      <c r="I6362" s="7"/>
      <c r="N6362" s="5"/>
    </row>
    <row r="6363" spans="5:14" x14ac:dyDescent="0.35">
      <c r="E6363" s="7"/>
      <c r="F6363" s="7"/>
      <c r="G6363" s="7"/>
      <c r="H6363" s="7"/>
      <c r="I6363" s="7"/>
      <c r="N6363" s="5"/>
    </row>
    <row r="6364" spans="5:14" x14ac:dyDescent="0.35">
      <c r="E6364" s="7"/>
      <c r="F6364" s="7"/>
      <c r="G6364" s="7"/>
      <c r="H6364" s="7"/>
      <c r="I6364" s="7"/>
      <c r="N6364" s="5"/>
    </row>
    <row r="6365" spans="5:14" x14ac:dyDescent="0.35">
      <c r="E6365" s="7"/>
      <c r="F6365" s="7"/>
      <c r="G6365" s="7"/>
      <c r="H6365" s="7"/>
      <c r="I6365" s="7"/>
      <c r="N6365" s="5"/>
    </row>
    <row r="6366" spans="5:14" x14ac:dyDescent="0.35">
      <c r="E6366" s="7"/>
      <c r="F6366" s="7"/>
      <c r="G6366" s="7"/>
      <c r="H6366" s="7"/>
      <c r="I6366" s="7"/>
      <c r="N6366" s="5"/>
    </row>
    <row r="6367" spans="5:14" x14ac:dyDescent="0.35">
      <c r="E6367" s="7"/>
      <c r="F6367" s="7"/>
      <c r="G6367" s="7"/>
      <c r="H6367" s="7"/>
      <c r="I6367" s="7"/>
      <c r="N6367" s="5"/>
    </row>
    <row r="6368" spans="5:14" x14ac:dyDescent="0.35">
      <c r="E6368" s="7"/>
      <c r="F6368" s="7"/>
      <c r="G6368" s="7"/>
      <c r="H6368" s="7"/>
      <c r="I6368" s="7"/>
      <c r="N6368" s="5"/>
    </row>
    <row r="6369" spans="5:14" x14ac:dyDescent="0.35">
      <c r="E6369" s="7"/>
      <c r="F6369" s="7"/>
      <c r="G6369" s="7"/>
      <c r="H6369" s="7"/>
      <c r="I6369" s="7"/>
      <c r="N6369" s="5"/>
    </row>
    <row r="6370" spans="5:14" x14ac:dyDescent="0.35">
      <c r="E6370" s="7"/>
      <c r="F6370" s="7"/>
      <c r="G6370" s="7"/>
      <c r="H6370" s="7"/>
      <c r="I6370" s="7"/>
      <c r="N6370" s="5"/>
    </row>
    <row r="6371" spans="5:14" x14ac:dyDescent="0.35">
      <c r="E6371" s="7"/>
      <c r="F6371" s="7"/>
      <c r="G6371" s="7"/>
      <c r="H6371" s="7"/>
      <c r="I6371" s="7"/>
      <c r="N6371" s="5"/>
    </row>
    <row r="6372" spans="5:14" x14ac:dyDescent="0.35">
      <c r="E6372" s="7"/>
      <c r="F6372" s="7"/>
      <c r="G6372" s="7"/>
      <c r="H6372" s="7"/>
      <c r="I6372" s="7"/>
      <c r="N6372" s="5"/>
    </row>
    <row r="6373" spans="5:14" x14ac:dyDescent="0.35">
      <c r="E6373" s="7"/>
      <c r="F6373" s="7"/>
      <c r="G6373" s="7"/>
      <c r="H6373" s="7"/>
      <c r="I6373" s="7"/>
      <c r="N6373" s="5"/>
    </row>
    <row r="6374" spans="5:14" x14ac:dyDescent="0.35">
      <c r="E6374" s="7"/>
      <c r="F6374" s="7"/>
      <c r="G6374" s="7"/>
      <c r="H6374" s="7"/>
      <c r="I6374" s="7"/>
      <c r="N6374" s="5"/>
    </row>
    <row r="6375" spans="5:14" x14ac:dyDescent="0.35">
      <c r="E6375" s="7"/>
      <c r="F6375" s="7"/>
      <c r="G6375" s="7"/>
      <c r="H6375" s="7"/>
      <c r="I6375" s="7"/>
      <c r="N6375" s="5"/>
    </row>
    <row r="6376" spans="5:14" x14ac:dyDescent="0.35">
      <c r="E6376" s="7"/>
      <c r="F6376" s="7"/>
      <c r="G6376" s="7"/>
      <c r="H6376" s="7"/>
      <c r="I6376" s="7"/>
      <c r="N6376" s="5"/>
    </row>
    <row r="6377" spans="5:14" x14ac:dyDescent="0.35">
      <c r="E6377" s="7"/>
      <c r="F6377" s="7"/>
      <c r="G6377" s="7"/>
      <c r="H6377" s="7"/>
      <c r="I6377" s="7"/>
      <c r="N6377" s="5"/>
    </row>
    <row r="6378" spans="5:14" x14ac:dyDescent="0.35">
      <c r="E6378" s="7"/>
      <c r="F6378" s="7"/>
      <c r="G6378" s="7"/>
      <c r="H6378" s="7"/>
      <c r="I6378" s="7"/>
      <c r="N6378" s="5"/>
    </row>
    <row r="6379" spans="5:14" x14ac:dyDescent="0.35">
      <c r="E6379" s="7"/>
      <c r="F6379" s="7"/>
      <c r="G6379" s="7"/>
      <c r="H6379" s="7"/>
      <c r="I6379" s="7"/>
      <c r="N6379" s="5"/>
    </row>
    <row r="6380" spans="5:14" x14ac:dyDescent="0.35">
      <c r="E6380" s="7"/>
      <c r="F6380" s="7"/>
      <c r="G6380" s="7"/>
      <c r="H6380" s="7"/>
      <c r="I6380" s="7"/>
      <c r="N6380" s="5"/>
    </row>
    <row r="6381" spans="5:14" x14ac:dyDescent="0.35">
      <c r="E6381" s="7"/>
      <c r="F6381" s="7"/>
      <c r="G6381" s="7"/>
      <c r="H6381" s="7"/>
      <c r="I6381" s="7"/>
      <c r="N6381" s="5"/>
    </row>
    <row r="6382" spans="5:14" x14ac:dyDescent="0.35">
      <c r="E6382" s="7"/>
      <c r="F6382" s="7"/>
      <c r="G6382" s="7"/>
      <c r="H6382" s="7"/>
      <c r="I6382" s="7"/>
      <c r="N6382" s="5"/>
    </row>
    <row r="6383" spans="5:14" x14ac:dyDescent="0.35">
      <c r="E6383" s="7"/>
      <c r="F6383" s="7"/>
      <c r="G6383" s="7"/>
      <c r="H6383" s="7"/>
      <c r="I6383" s="7"/>
      <c r="N6383" s="5"/>
    </row>
    <row r="6384" spans="5:14" x14ac:dyDescent="0.35">
      <c r="E6384" s="7"/>
      <c r="F6384" s="7"/>
      <c r="G6384" s="7"/>
      <c r="H6384" s="7"/>
      <c r="I6384" s="7"/>
      <c r="N6384" s="5"/>
    </row>
    <row r="6385" spans="5:14" x14ac:dyDescent="0.35">
      <c r="E6385" s="7"/>
      <c r="F6385" s="7"/>
      <c r="G6385" s="7"/>
      <c r="H6385" s="7"/>
      <c r="I6385" s="7"/>
      <c r="N6385" s="5"/>
    </row>
    <row r="6386" spans="5:14" x14ac:dyDescent="0.35">
      <c r="E6386" s="7"/>
      <c r="F6386" s="7"/>
      <c r="G6386" s="7"/>
      <c r="H6386" s="7"/>
      <c r="I6386" s="7"/>
      <c r="N6386" s="5"/>
    </row>
    <row r="6387" spans="5:14" x14ac:dyDescent="0.35">
      <c r="E6387" s="7"/>
      <c r="F6387" s="7"/>
      <c r="G6387" s="7"/>
      <c r="H6387" s="7"/>
      <c r="I6387" s="7"/>
      <c r="N6387" s="5"/>
    </row>
    <row r="6388" spans="5:14" x14ac:dyDescent="0.35">
      <c r="E6388" s="7"/>
      <c r="F6388" s="7"/>
      <c r="G6388" s="7"/>
      <c r="H6388" s="7"/>
      <c r="I6388" s="7"/>
      <c r="N6388" s="5"/>
    </row>
    <row r="6389" spans="5:14" x14ac:dyDescent="0.35">
      <c r="E6389" s="7"/>
      <c r="F6389" s="7"/>
      <c r="G6389" s="7"/>
      <c r="H6389" s="7"/>
      <c r="I6389" s="7"/>
      <c r="N6389" s="5"/>
    </row>
    <row r="6390" spans="5:14" x14ac:dyDescent="0.35">
      <c r="E6390" s="7"/>
      <c r="F6390" s="7"/>
      <c r="G6390" s="7"/>
      <c r="H6390" s="7"/>
      <c r="I6390" s="7"/>
      <c r="N6390" s="5"/>
    </row>
    <row r="6391" spans="5:14" x14ac:dyDescent="0.35">
      <c r="E6391" s="7"/>
      <c r="F6391" s="7"/>
      <c r="G6391" s="7"/>
      <c r="H6391" s="7"/>
      <c r="I6391" s="7"/>
      <c r="N6391" s="5"/>
    </row>
    <row r="6392" spans="5:14" x14ac:dyDescent="0.35">
      <c r="E6392" s="7"/>
      <c r="F6392" s="7"/>
      <c r="G6392" s="7"/>
      <c r="H6392" s="7"/>
      <c r="I6392" s="7"/>
      <c r="N6392" s="5"/>
    </row>
    <row r="6393" spans="5:14" x14ac:dyDescent="0.35">
      <c r="E6393" s="7"/>
      <c r="F6393" s="7"/>
      <c r="G6393" s="7"/>
      <c r="H6393" s="7"/>
      <c r="I6393" s="7"/>
      <c r="N6393" s="5"/>
    </row>
    <row r="6394" spans="5:14" x14ac:dyDescent="0.35">
      <c r="E6394" s="7"/>
      <c r="F6394" s="7"/>
      <c r="G6394" s="7"/>
      <c r="H6394" s="7"/>
      <c r="I6394" s="7"/>
      <c r="N6394" s="5"/>
    </row>
    <row r="6395" spans="5:14" x14ac:dyDescent="0.35">
      <c r="E6395" s="7"/>
      <c r="F6395" s="7"/>
      <c r="G6395" s="7"/>
      <c r="H6395" s="7"/>
      <c r="I6395" s="7"/>
      <c r="N6395" s="5"/>
    </row>
    <row r="6396" spans="5:14" x14ac:dyDescent="0.35">
      <c r="E6396" s="7"/>
      <c r="F6396" s="7"/>
      <c r="G6396" s="7"/>
      <c r="H6396" s="7"/>
      <c r="I6396" s="7"/>
      <c r="N6396" s="5"/>
    </row>
    <row r="6397" spans="5:14" x14ac:dyDescent="0.35">
      <c r="E6397" s="7"/>
      <c r="F6397" s="7"/>
      <c r="G6397" s="7"/>
      <c r="H6397" s="7"/>
      <c r="I6397" s="7"/>
      <c r="N6397" s="5"/>
    </row>
    <row r="6398" spans="5:14" x14ac:dyDescent="0.35">
      <c r="E6398" s="7"/>
      <c r="F6398" s="7"/>
      <c r="G6398" s="7"/>
      <c r="H6398" s="7"/>
      <c r="I6398" s="7"/>
      <c r="N6398" s="5"/>
    </row>
    <row r="6399" spans="5:14" x14ac:dyDescent="0.35">
      <c r="E6399" s="7"/>
      <c r="F6399" s="7"/>
      <c r="G6399" s="7"/>
      <c r="H6399" s="7"/>
      <c r="I6399" s="7"/>
      <c r="N6399" s="5"/>
    </row>
    <row r="6400" spans="5:14" x14ac:dyDescent="0.35">
      <c r="E6400" s="7"/>
      <c r="F6400" s="7"/>
      <c r="G6400" s="7"/>
      <c r="H6400" s="7"/>
      <c r="I6400" s="7"/>
      <c r="N6400" s="5"/>
    </row>
    <row r="6401" spans="5:14" x14ac:dyDescent="0.35">
      <c r="E6401" s="7"/>
      <c r="F6401" s="7"/>
      <c r="G6401" s="7"/>
      <c r="H6401" s="7"/>
      <c r="I6401" s="7"/>
      <c r="N6401" s="5"/>
    </row>
    <row r="6402" spans="5:14" x14ac:dyDescent="0.35">
      <c r="E6402" s="7"/>
      <c r="F6402" s="7"/>
      <c r="G6402" s="7"/>
      <c r="H6402" s="7"/>
      <c r="I6402" s="7"/>
      <c r="N6402" s="5"/>
    </row>
    <row r="6403" spans="5:14" x14ac:dyDescent="0.35">
      <c r="E6403" s="7"/>
      <c r="F6403" s="7"/>
      <c r="G6403" s="7"/>
      <c r="H6403" s="7"/>
      <c r="I6403" s="7"/>
      <c r="N6403" s="5"/>
    </row>
    <row r="6404" spans="5:14" x14ac:dyDescent="0.35">
      <c r="E6404" s="7"/>
      <c r="F6404" s="7"/>
      <c r="G6404" s="7"/>
      <c r="H6404" s="7"/>
      <c r="I6404" s="7"/>
      <c r="N6404" s="5"/>
    </row>
    <row r="6405" spans="5:14" x14ac:dyDescent="0.35">
      <c r="E6405" s="7"/>
      <c r="F6405" s="7"/>
      <c r="G6405" s="7"/>
      <c r="H6405" s="7"/>
      <c r="I6405" s="7"/>
      <c r="N6405" s="5"/>
    </row>
    <row r="6406" spans="5:14" x14ac:dyDescent="0.35">
      <c r="E6406" s="7"/>
      <c r="F6406" s="7"/>
      <c r="G6406" s="7"/>
      <c r="H6406" s="7"/>
      <c r="I6406" s="7"/>
      <c r="N6406" s="5"/>
    </row>
    <row r="6407" spans="5:14" x14ac:dyDescent="0.35">
      <c r="E6407" s="7"/>
      <c r="F6407" s="7"/>
      <c r="G6407" s="7"/>
      <c r="H6407" s="7"/>
      <c r="I6407" s="7"/>
      <c r="N6407" s="5"/>
    </row>
    <row r="6408" spans="5:14" x14ac:dyDescent="0.35">
      <c r="E6408" s="7"/>
      <c r="F6408" s="7"/>
      <c r="G6408" s="7"/>
      <c r="H6408" s="7"/>
      <c r="I6408" s="7"/>
      <c r="N6408" s="5"/>
    </row>
    <row r="6409" spans="5:14" x14ac:dyDescent="0.35">
      <c r="E6409" s="7"/>
      <c r="F6409" s="7"/>
      <c r="G6409" s="7"/>
      <c r="H6409" s="7"/>
      <c r="I6409" s="7"/>
      <c r="N6409" s="5"/>
    </row>
    <row r="6410" spans="5:14" x14ac:dyDescent="0.35">
      <c r="E6410" s="7"/>
      <c r="F6410" s="7"/>
      <c r="G6410" s="7"/>
      <c r="H6410" s="7"/>
      <c r="I6410" s="7"/>
      <c r="N6410" s="5"/>
    </row>
    <row r="6411" spans="5:14" x14ac:dyDescent="0.35">
      <c r="E6411" s="7"/>
      <c r="F6411" s="7"/>
      <c r="G6411" s="7"/>
      <c r="H6411" s="7"/>
      <c r="I6411" s="7"/>
      <c r="N6411" s="5"/>
    </row>
    <row r="6412" spans="5:14" x14ac:dyDescent="0.35">
      <c r="E6412" s="7"/>
      <c r="F6412" s="7"/>
      <c r="G6412" s="7"/>
      <c r="H6412" s="7"/>
      <c r="I6412" s="7"/>
      <c r="N6412" s="5"/>
    </row>
    <row r="6413" spans="5:14" x14ac:dyDescent="0.35">
      <c r="E6413" s="7"/>
      <c r="F6413" s="7"/>
      <c r="G6413" s="7"/>
      <c r="H6413" s="7"/>
      <c r="I6413" s="7"/>
      <c r="N6413" s="5"/>
    </row>
    <row r="6414" spans="5:14" x14ac:dyDescent="0.35">
      <c r="E6414" s="7"/>
      <c r="F6414" s="7"/>
      <c r="G6414" s="7"/>
      <c r="H6414" s="7"/>
      <c r="I6414" s="7"/>
      <c r="N6414" s="5"/>
    </row>
    <row r="6415" spans="5:14" x14ac:dyDescent="0.35">
      <c r="E6415" s="7"/>
      <c r="F6415" s="7"/>
      <c r="G6415" s="7"/>
      <c r="H6415" s="7"/>
      <c r="I6415" s="7"/>
      <c r="N6415" s="5"/>
    </row>
    <row r="6416" spans="5:14" x14ac:dyDescent="0.35">
      <c r="E6416" s="7"/>
      <c r="F6416" s="7"/>
      <c r="G6416" s="7"/>
      <c r="H6416" s="7"/>
      <c r="I6416" s="7"/>
      <c r="N6416" s="5"/>
    </row>
    <row r="6417" spans="5:14" x14ac:dyDescent="0.35">
      <c r="E6417" s="7"/>
      <c r="F6417" s="7"/>
      <c r="G6417" s="7"/>
      <c r="H6417" s="7"/>
      <c r="I6417" s="7"/>
      <c r="N6417" s="5"/>
    </row>
    <row r="6418" spans="5:14" x14ac:dyDescent="0.35">
      <c r="E6418" s="7"/>
      <c r="F6418" s="7"/>
      <c r="G6418" s="7"/>
      <c r="H6418" s="7"/>
      <c r="I6418" s="7"/>
      <c r="N6418" s="5"/>
    </row>
    <row r="6419" spans="5:14" x14ac:dyDescent="0.35">
      <c r="E6419" s="7"/>
      <c r="F6419" s="7"/>
      <c r="G6419" s="7"/>
      <c r="H6419" s="7"/>
      <c r="I6419" s="7"/>
      <c r="N6419" s="5"/>
    </row>
    <row r="6420" spans="5:14" x14ac:dyDescent="0.35">
      <c r="E6420" s="7"/>
      <c r="F6420" s="7"/>
      <c r="G6420" s="7"/>
      <c r="H6420" s="7"/>
      <c r="I6420" s="7"/>
      <c r="N6420" s="5"/>
    </row>
    <row r="6421" spans="5:14" x14ac:dyDescent="0.35">
      <c r="E6421" s="7"/>
      <c r="F6421" s="7"/>
      <c r="G6421" s="7"/>
      <c r="H6421" s="7"/>
      <c r="I6421" s="7"/>
      <c r="N6421" s="5"/>
    </row>
    <row r="6422" spans="5:14" x14ac:dyDescent="0.35">
      <c r="E6422" s="7"/>
      <c r="F6422" s="7"/>
      <c r="G6422" s="7"/>
      <c r="H6422" s="7"/>
      <c r="I6422" s="7"/>
      <c r="N6422" s="5"/>
    </row>
    <row r="6423" spans="5:14" x14ac:dyDescent="0.35">
      <c r="E6423" s="7"/>
      <c r="F6423" s="7"/>
      <c r="G6423" s="7"/>
      <c r="H6423" s="7"/>
      <c r="I6423" s="7"/>
      <c r="N6423" s="5"/>
    </row>
    <row r="6424" spans="5:14" x14ac:dyDescent="0.35">
      <c r="E6424" s="7"/>
      <c r="F6424" s="7"/>
      <c r="G6424" s="7"/>
      <c r="H6424" s="7"/>
      <c r="I6424" s="7"/>
      <c r="N6424" s="5"/>
    </row>
    <row r="6425" spans="5:14" x14ac:dyDescent="0.35">
      <c r="E6425" s="7"/>
      <c r="F6425" s="7"/>
      <c r="G6425" s="7"/>
      <c r="H6425" s="7"/>
      <c r="I6425" s="7"/>
      <c r="N6425" s="5"/>
    </row>
    <row r="6426" spans="5:14" x14ac:dyDescent="0.35">
      <c r="E6426" s="7"/>
      <c r="F6426" s="7"/>
      <c r="G6426" s="7"/>
      <c r="H6426" s="7"/>
      <c r="I6426" s="7"/>
      <c r="N6426" s="5"/>
    </row>
    <row r="6427" spans="5:14" x14ac:dyDescent="0.35">
      <c r="E6427" s="7"/>
      <c r="F6427" s="7"/>
      <c r="G6427" s="7"/>
      <c r="H6427" s="7"/>
      <c r="I6427" s="7"/>
      <c r="N6427" s="5"/>
    </row>
    <row r="6428" spans="5:14" x14ac:dyDescent="0.35">
      <c r="E6428" s="7"/>
      <c r="F6428" s="7"/>
      <c r="G6428" s="7"/>
      <c r="H6428" s="7"/>
      <c r="I6428" s="7"/>
      <c r="N6428" s="5"/>
    </row>
    <row r="6429" spans="5:14" x14ac:dyDescent="0.35">
      <c r="E6429" s="7"/>
      <c r="F6429" s="7"/>
      <c r="G6429" s="7"/>
      <c r="H6429" s="7"/>
      <c r="I6429" s="7"/>
      <c r="N6429" s="5"/>
    </row>
    <row r="6430" spans="5:14" x14ac:dyDescent="0.35">
      <c r="E6430" s="7"/>
      <c r="F6430" s="7"/>
      <c r="G6430" s="7"/>
      <c r="H6430" s="7"/>
      <c r="I6430" s="7"/>
      <c r="N6430" s="5"/>
    </row>
    <row r="6431" spans="5:14" x14ac:dyDescent="0.35">
      <c r="E6431" s="7"/>
      <c r="F6431" s="7"/>
      <c r="G6431" s="7"/>
      <c r="H6431" s="7"/>
      <c r="I6431" s="7"/>
      <c r="N6431" s="5"/>
    </row>
    <row r="6432" spans="5:14" x14ac:dyDescent="0.35">
      <c r="E6432" s="7"/>
      <c r="F6432" s="7"/>
      <c r="G6432" s="7"/>
      <c r="H6432" s="7"/>
      <c r="I6432" s="7"/>
      <c r="N6432" s="5"/>
    </row>
    <row r="6433" spans="5:14" x14ac:dyDescent="0.35">
      <c r="E6433" s="7"/>
      <c r="F6433" s="7"/>
      <c r="G6433" s="7"/>
      <c r="H6433" s="7"/>
      <c r="I6433" s="7"/>
      <c r="N6433" s="5"/>
    </row>
    <row r="6434" spans="5:14" x14ac:dyDescent="0.35">
      <c r="E6434" s="7"/>
      <c r="F6434" s="7"/>
      <c r="G6434" s="7"/>
      <c r="H6434" s="7"/>
      <c r="I6434" s="7"/>
      <c r="N6434" s="5"/>
    </row>
    <row r="6435" spans="5:14" x14ac:dyDescent="0.35">
      <c r="E6435" s="7"/>
      <c r="F6435" s="7"/>
      <c r="G6435" s="7"/>
      <c r="H6435" s="7"/>
      <c r="I6435" s="7"/>
      <c r="N6435" s="5"/>
    </row>
    <row r="6436" spans="5:14" x14ac:dyDescent="0.35">
      <c r="E6436" s="7"/>
      <c r="F6436" s="7"/>
      <c r="G6436" s="7"/>
      <c r="H6436" s="7"/>
      <c r="I6436" s="7"/>
      <c r="N6436" s="5"/>
    </row>
    <row r="6437" spans="5:14" x14ac:dyDescent="0.35">
      <c r="E6437" s="7"/>
      <c r="F6437" s="7"/>
      <c r="G6437" s="7"/>
      <c r="H6437" s="7"/>
      <c r="I6437" s="7"/>
      <c r="N6437" s="5"/>
    </row>
    <row r="6438" spans="5:14" ht="38.25" customHeight="1" x14ac:dyDescent="0.35">
      <c r="E6438" s="7"/>
      <c r="F6438" s="7"/>
      <c r="G6438" s="7"/>
      <c r="H6438" s="7"/>
      <c r="I6438" s="7"/>
      <c r="N6438" s="5"/>
    </row>
    <row r="6439" spans="5:14" x14ac:dyDescent="0.35">
      <c r="E6439" s="7"/>
      <c r="F6439" s="7"/>
      <c r="G6439" s="7"/>
      <c r="H6439" s="7"/>
      <c r="I6439" s="7"/>
      <c r="N6439" s="5"/>
    </row>
    <row r="6440" spans="5:14" x14ac:dyDescent="0.35">
      <c r="E6440" s="7"/>
      <c r="F6440" s="7"/>
      <c r="G6440" s="7"/>
      <c r="H6440" s="7"/>
      <c r="I6440" s="7"/>
      <c r="N6440" s="5"/>
    </row>
    <row r="6441" spans="5:14" x14ac:dyDescent="0.35">
      <c r="E6441" s="7"/>
      <c r="F6441" s="7"/>
      <c r="G6441" s="7"/>
      <c r="H6441" s="7"/>
      <c r="I6441" s="7"/>
      <c r="N6441" s="5"/>
    </row>
    <row r="6442" spans="5:14" x14ac:dyDescent="0.35">
      <c r="E6442" s="7"/>
      <c r="F6442" s="7"/>
      <c r="G6442" s="7"/>
      <c r="H6442" s="7"/>
      <c r="I6442" s="7"/>
      <c r="N6442" s="5"/>
    </row>
    <row r="6443" spans="5:14" x14ac:dyDescent="0.35">
      <c r="E6443" s="7"/>
      <c r="F6443" s="7"/>
      <c r="G6443" s="7"/>
      <c r="H6443" s="7"/>
      <c r="I6443" s="7"/>
      <c r="N6443" s="5"/>
    </row>
    <row r="6444" spans="5:14" x14ac:dyDescent="0.35">
      <c r="E6444" s="7"/>
      <c r="F6444" s="7"/>
      <c r="G6444" s="7"/>
      <c r="H6444" s="7"/>
      <c r="I6444" s="7"/>
      <c r="N6444" s="5"/>
    </row>
    <row r="6445" spans="5:14" x14ac:dyDescent="0.35">
      <c r="E6445" s="7"/>
      <c r="F6445" s="7"/>
      <c r="G6445" s="7"/>
      <c r="H6445" s="7"/>
      <c r="I6445" s="7"/>
      <c r="N6445" s="5"/>
    </row>
    <row r="6446" spans="5:14" x14ac:dyDescent="0.35">
      <c r="E6446" s="7"/>
      <c r="F6446" s="7"/>
      <c r="G6446" s="7"/>
      <c r="H6446" s="7"/>
      <c r="I6446" s="7"/>
      <c r="N6446" s="5"/>
    </row>
    <row r="6447" spans="5:14" x14ac:dyDescent="0.35">
      <c r="E6447" s="7"/>
      <c r="F6447" s="7"/>
      <c r="G6447" s="7"/>
      <c r="H6447" s="7"/>
      <c r="I6447" s="7"/>
      <c r="N6447" s="5"/>
    </row>
    <row r="6448" spans="5:14" x14ac:dyDescent="0.35">
      <c r="E6448" s="7"/>
      <c r="F6448" s="7"/>
      <c r="G6448" s="7"/>
      <c r="H6448" s="7"/>
      <c r="I6448" s="7"/>
      <c r="N6448" s="5"/>
    </row>
    <row r="6449" spans="5:14" x14ac:dyDescent="0.35">
      <c r="E6449" s="7"/>
      <c r="F6449" s="7"/>
      <c r="G6449" s="7"/>
      <c r="H6449" s="7"/>
      <c r="I6449" s="7"/>
      <c r="N6449" s="5"/>
    </row>
    <row r="6450" spans="5:14" x14ac:dyDescent="0.35">
      <c r="E6450" s="7"/>
      <c r="F6450" s="7"/>
      <c r="G6450" s="7"/>
      <c r="H6450" s="7"/>
      <c r="I6450" s="7"/>
      <c r="N6450" s="5"/>
    </row>
    <row r="6451" spans="5:14" x14ac:dyDescent="0.35">
      <c r="E6451" s="7"/>
      <c r="F6451" s="7"/>
      <c r="G6451" s="7"/>
      <c r="H6451" s="7"/>
      <c r="I6451" s="7"/>
      <c r="N6451" s="5"/>
    </row>
    <row r="6452" spans="5:14" x14ac:dyDescent="0.35">
      <c r="E6452" s="7"/>
      <c r="F6452" s="7"/>
      <c r="G6452" s="7"/>
      <c r="H6452" s="7"/>
      <c r="I6452" s="7"/>
      <c r="N6452" s="5"/>
    </row>
    <row r="6453" spans="5:14" x14ac:dyDescent="0.35">
      <c r="E6453" s="7"/>
      <c r="F6453" s="7"/>
      <c r="G6453" s="7"/>
      <c r="H6453" s="7"/>
      <c r="I6453" s="7"/>
      <c r="N6453" s="5"/>
    </row>
    <row r="6454" spans="5:14" x14ac:dyDescent="0.35">
      <c r="E6454" s="7"/>
      <c r="F6454" s="7"/>
      <c r="G6454" s="7"/>
      <c r="H6454" s="7"/>
      <c r="I6454" s="7"/>
      <c r="N6454" s="5"/>
    </row>
    <row r="6455" spans="5:14" x14ac:dyDescent="0.35">
      <c r="E6455" s="7"/>
      <c r="F6455" s="7"/>
      <c r="G6455" s="7"/>
      <c r="H6455" s="7"/>
      <c r="I6455" s="7"/>
      <c r="N6455" s="5"/>
    </row>
    <row r="6456" spans="5:14" x14ac:dyDescent="0.35">
      <c r="E6456" s="7"/>
      <c r="F6456" s="7"/>
      <c r="G6456" s="7"/>
      <c r="H6456" s="7"/>
      <c r="I6456" s="7"/>
      <c r="N6456" s="5"/>
    </row>
    <row r="6457" spans="5:14" x14ac:dyDescent="0.35">
      <c r="E6457" s="7"/>
      <c r="F6457" s="7"/>
      <c r="G6457" s="7"/>
      <c r="H6457" s="7"/>
      <c r="I6457" s="7"/>
      <c r="N6457" s="5"/>
    </row>
    <row r="6458" spans="5:14" x14ac:dyDescent="0.35">
      <c r="E6458" s="7"/>
      <c r="F6458" s="7"/>
      <c r="G6458" s="7"/>
      <c r="H6458" s="7"/>
      <c r="I6458" s="7"/>
      <c r="N6458" s="5"/>
    </row>
    <row r="6459" spans="5:14" x14ac:dyDescent="0.35">
      <c r="E6459" s="7"/>
      <c r="F6459" s="7"/>
      <c r="G6459" s="7"/>
      <c r="H6459" s="7"/>
      <c r="I6459" s="7"/>
      <c r="N6459" s="5"/>
    </row>
    <row r="6460" spans="5:14" x14ac:dyDescent="0.35">
      <c r="E6460" s="7"/>
      <c r="F6460" s="7"/>
      <c r="G6460" s="7"/>
      <c r="H6460" s="7"/>
      <c r="I6460" s="7"/>
      <c r="N6460" s="5"/>
    </row>
    <row r="6461" spans="5:14" x14ac:dyDescent="0.35">
      <c r="E6461" s="7"/>
      <c r="F6461" s="7"/>
      <c r="G6461" s="7"/>
      <c r="H6461" s="7"/>
      <c r="I6461" s="7"/>
      <c r="N6461" s="5"/>
    </row>
    <row r="6462" spans="5:14" x14ac:dyDescent="0.35">
      <c r="E6462" s="7"/>
      <c r="F6462" s="7"/>
      <c r="G6462" s="7"/>
      <c r="H6462" s="7"/>
      <c r="I6462" s="7"/>
      <c r="N6462" s="5"/>
    </row>
    <row r="6463" spans="5:14" x14ac:dyDescent="0.35">
      <c r="E6463" s="7"/>
      <c r="F6463" s="7"/>
      <c r="G6463" s="7"/>
      <c r="H6463" s="7"/>
      <c r="I6463" s="7"/>
      <c r="N6463" s="5"/>
    </row>
    <row r="6464" spans="5:14" x14ac:dyDescent="0.35">
      <c r="E6464" s="7"/>
      <c r="F6464" s="7"/>
      <c r="G6464" s="7"/>
      <c r="H6464" s="7"/>
      <c r="I6464" s="7"/>
      <c r="N6464" s="5"/>
    </row>
    <row r="6465" spans="5:14" x14ac:dyDescent="0.35">
      <c r="E6465" s="7"/>
      <c r="F6465" s="7"/>
      <c r="G6465" s="7"/>
      <c r="H6465" s="7"/>
      <c r="I6465" s="7"/>
      <c r="N6465" s="5"/>
    </row>
    <row r="6466" spans="5:14" x14ac:dyDescent="0.35">
      <c r="E6466" s="7"/>
      <c r="F6466" s="7"/>
      <c r="G6466" s="7"/>
      <c r="H6466" s="7"/>
      <c r="I6466" s="7"/>
      <c r="N6466" s="5"/>
    </row>
    <row r="6467" spans="5:14" x14ac:dyDescent="0.35">
      <c r="E6467" s="7"/>
      <c r="F6467" s="7"/>
      <c r="G6467" s="7"/>
      <c r="H6467" s="7"/>
      <c r="I6467" s="7"/>
      <c r="N6467" s="5"/>
    </row>
    <row r="6468" spans="5:14" x14ac:dyDescent="0.35">
      <c r="E6468" s="7"/>
      <c r="F6468" s="7"/>
      <c r="G6468" s="7"/>
      <c r="H6468" s="7"/>
      <c r="I6468" s="7"/>
      <c r="N6468" s="5"/>
    </row>
    <row r="6469" spans="5:14" x14ac:dyDescent="0.35">
      <c r="E6469" s="7"/>
      <c r="F6469" s="7"/>
      <c r="G6469" s="7"/>
      <c r="H6469" s="7"/>
      <c r="I6469" s="7"/>
      <c r="N6469" s="5"/>
    </row>
    <row r="6470" spans="5:14" x14ac:dyDescent="0.35">
      <c r="E6470" s="7"/>
      <c r="F6470" s="7"/>
      <c r="G6470" s="7"/>
      <c r="H6470" s="7"/>
      <c r="I6470" s="7"/>
      <c r="N6470" s="5"/>
    </row>
    <row r="6471" spans="5:14" x14ac:dyDescent="0.35">
      <c r="E6471" s="7"/>
      <c r="F6471" s="7"/>
      <c r="G6471" s="7"/>
      <c r="H6471" s="7"/>
      <c r="I6471" s="7"/>
      <c r="N6471" s="5"/>
    </row>
    <row r="6472" spans="5:14" x14ac:dyDescent="0.35">
      <c r="E6472" s="7"/>
      <c r="F6472" s="7"/>
      <c r="G6472" s="7"/>
      <c r="H6472" s="7"/>
      <c r="I6472" s="7"/>
      <c r="N6472" s="5"/>
    </row>
    <row r="6473" spans="5:14" x14ac:dyDescent="0.35">
      <c r="E6473" s="7"/>
      <c r="F6473" s="7"/>
      <c r="G6473" s="7"/>
      <c r="H6473" s="7"/>
      <c r="I6473" s="7"/>
      <c r="N6473" s="5"/>
    </row>
    <row r="6474" spans="5:14" x14ac:dyDescent="0.35">
      <c r="E6474" s="7"/>
      <c r="F6474" s="7"/>
      <c r="G6474" s="7"/>
      <c r="H6474" s="7"/>
      <c r="I6474" s="7"/>
      <c r="N6474" s="5"/>
    </row>
    <row r="6475" spans="5:14" x14ac:dyDescent="0.35">
      <c r="E6475" s="7"/>
      <c r="F6475" s="7"/>
      <c r="G6475" s="7"/>
      <c r="H6475" s="7"/>
      <c r="I6475" s="7"/>
      <c r="N6475" s="5"/>
    </row>
    <row r="6476" spans="5:14" x14ac:dyDescent="0.35">
      <c r="E6476" s="7"/>
      <c r="F6476" s="7"/>
      <c r="G6476" s="7"/>
      <c r="H6476" s="7"/>
      <c r="I6476" s="7"/>
      <c r="N6476" s="5"/>
    </row>
    <row r="6477" spans="5:14" x14ac:dyDescent="0.35">
      <c r="E6477" s="7"/>
      <c r="F6477" s="7"/>
      <c r="G6477" s="7"/>
      <c r="H6477" s="7"/>
      <c r="I6477" s="7"/>
      <c r="N6477" s="5"/>
    </row>
    <row r="6478" spans="5:14" x14ac:dyDescent="0.35">
      <c r="E6478" s="7"/>
      <c r="F6478" s="7"/>
      <c r="G6478" s="7"/>
      <c r="H6478" s="7"/>
      <c r="I6478" s="7"/>
      <c r="N6478" s="5"/>
    </row>
    <row r="6479" spans="5:14" x14ac:dyDescent="0.35">
      <c r="E6479" s="7"/>
      <c r="F6479" s="7"/>
      <c r="G6479" s="7"/>
      <c r="H6479" s="7"/>
      <c r="I6479" s="7"/>
      <c r="N6479" s="5"/>
    </row>
    <row r="6480" spans="5:14" x14ac:dyDescent="0.35">
      <c r="E6480" s="7"/>
      <c r="F6480" s="7"/>
      <c r="G6480" s="7"/>
      <c r="H6480" s="7"/>
      <c r="I6480" s="7"/>
      <c r="N6480" s="5"/>
    </row>
    <row r="6481" spans="5:14" x14ac:dyDescent="0.35">
      <c r="E6481" s="7"/>
      <c r="F6481" s="7"/>
      <c r="G6481" s="7"/>
      <c r="H6481" s="7"/>
      <c r="I6481" s="7"/>
      <c r="N6481" s="5"/>
    </row>
    <row r="6482" spans="5:14" x14ac:dyDescent="0.35">
      <c r="E6482" s="7"/>
      <c r="F6482" s="7"/>
      <c r="G6482" s="7"/>
      <c r="H6482" s="7"/>
      <c r="I6482" s="7"/>
      <c r="N6482" s="5"/>
    </row>
    <row r="6483" spans="5:14" x14ac:dyDescent="0.35">
      <c r="E6483" s="7"/>
      <c r="F6483" s="7"/>
      <c r="G6483" s="7"/>
      <c r="H6483" s="7"/>
      <c r="I6483" s="7"/>
      <c r="N6483" s="5"/>
    </row>
    <row r="6484" spans="5:14" x14ac:dyDescent="0.35">
      <c r="E6484" s="7"/>
      <c r="F6484" s="7"/>
      <c r="G6484" s="7"/>
      <c r="H6484" s="7"/>
      <c r="I6484" s="7"/>
      <c r="N6484" s="5"/>
    </row>
    <row r="6485" spans="5:14" x14ac:dyDescent="0.35">
      <c r="E6485" s="7"/>
      <c r="F6485" s="7"/>
      <c r="G6485" s="7"/>
      <c r="H6485" s="7"/>
      <c r="I6485" s="7"/>
      <c r="N6485" s="5"/>
    </row>
    <row r="6486" spans="5:14" x14ac:dyDescent="0.35">
      <c r="E6486" s="7"/>
      <c r="F6486" s="7"/>
      <c r="G6486" s="7"/>
      <c r="H6486" s="7"/>
      <c r="I6486" s="7"/>
      <c r="N6486" s="5"/>
    </row>
    <row r="6487" spans="5:14" x14ac:dyDescent="0.35">
      <c r="E6487" s="7"/>
      <c r="F6487" s="7"/>
      <c r="G6487" s="7"/>
      <c r="H6487" s="7"/>
      <c r="I6487" s="7"/>
      <c r="N6487" s="5"/>
    </row>
    <row r="6488" spans="5:14" x14ac:dyDescent="0.35">
      <c r="E6488" s="7"/>
      <c r="F6488" s="7"/>
      <c r="G6488" s="7"/>
      <c r="H6488" s="7"/>
      <c r="I6488" s="7"/>
      <c r="N6488" s="5"/>
    </row>
    <row r="6489" spans="5:14" x14ac:dyDescent="0.35">
      <c r="E6489" s="7"/>
      <c r="F6489" s="7"/>
      <c r="G6489" s="7"/>
      <c r="H6489" s="7"/>
      <c r="I6489" s="7"/>
      <c r="N6489" s="5"/>
    </row>
    <row r="6490" spans="5:14" x14ac:dyDescent="0.35">
      <c r="E6490" s="7"/>
      <c r="F6490" s="7"/>
      <c r="G6490" s="7"/>
      <c r="H6490" s="7"/>
      <c r="I6490" s="7"/>
      <c r="N6490" s="5"/>
    </row>
    <row r="6491" spans="5:14" x14ac:dyDescent="0.35">
      <c r="E6491" s="7"/>
      <c r="F6491" s="7"/>
      <c r="G6491" s="7"/>
      <c r="H6491" s="7"/>
      <c r="I6491" s="7"/>
      <c r="N6491" s="5"/>
    </row>
    <row r="6492" spans="5:14" x14ac:dyDescent="0.35">
      <c r="E6492" s="7"/>
      <c r="F6492" s="7"/>
      <c r="G6492" s="7"/>
      <c r="H6492" s="7"/>
      <c r="I6492" s="7"/>
      <c r="N6492" s="5"/>
    </row>
    <row r="6493" spans="5:14" x14ac:dyDescent="0.35">
      <c r="E6493" s="7"/>
      <c r="F6493" s="7"/>
      <c r="G6493" s="7"/>
      <c r="H6493" s="7"/>
      <c r="I6493" s="7"/>
      <c r="N6493" s="5"/>
    </row>
    <row r="6494" spans="5:14" x14ac:dyDescent="0.35">
      <c r="E6494" s="7"/>
      <c r="F6494" s="7"/>
      <c r="G6494" s="7"/>
      <c r="H6494" s="7"/>
      <c r="I6494" s="7"/>
      <c r="N6494" s="5"/>
    </row>
    <row r="6495" spans="5:14" x14ac:dyDescent="0.35">
      <c r="E6495" s="7"/>
      <c r="F6495" s="7"/>
      <c r="G6495" s="7"/>
      <c r="H6495" s="7"/>
      <c r="I6495" s="7"/>
      <c r="N6495" s="5"/>
    </row>
    <row r="6496" spans="5:14" x14ac:dyDescent="0.35">
      <c r="E6496" s="7"/>
      <c r="F6496" s="7"/>
      <c r="G6496" s="7"/>
      <c r="H6496" s="7"/>
      <c r="I6496" s="7"/>
      <c r="N6496" s="5"/>
    </row>
    <row r="6497" spans="5:14" x14ac:dyDescent="0.35">
      <c r="E6497" s="7"/>
      <c r="F6497" s="7"/>
      <c r="G6497" s="7"/>
      <c r="H6497" s="7"/>
      <c r="I6497" s="7"/>
      <c r="N6497" s="5"/>
    </row>
    <row r="6498" spans="5:14" x14ac:dyDescent="0.35">
      <c r="E6498" s="7"/>
      <c r="F6498" s="7"/>
      <c r="G6498" s="7"/>
      <c r="H6498" s="7"/>
      <c r="I6498" s="7"/>
      <c r="N6498" s="5"/>
    </row>
    <row r="6499" spans="5:14" x14ac:dyDescent="0.35">
      <c r="E6499" s="7"/>
      <c r="F6499" s="7"/>
      <c r="G6499" s="7"/>
      <c r="H6499" s="7"/>
      <c r="I6499" s="7"/>
      <c r="N6499" s="5"/>
    </row>
    <row r="6500" spans="5:14" x14ac:dyDescent="0.35">
      <c r="E6500" s="7"/>
      <c r="F6500" s="7"/>
      <c r="G6500" s="7"/>
      <c r="H6500" s="7"/>
      <c r="I6500" s="7"/>
      <c r="N6500" s="5"/>
    </row>
    <row r="6501" spans="5:14" x14ac:dyDescent="0.35">
      <c r="E6501" s="7"/>
      <c r="F6501" s="7"/>
      <c r="G6501" s="7"/>
      <c r="H6501" s="7"/>
      <c r="I6501" s="7"/>
      <c r="N6501" s="5"/>
    </row>
    <row r="6502" spans="5:14" x14ac:dyDescent="0.35">
      <c r="E6502" s="7"/>
      <c r="F6502" s="7"/>
      <c r="G6502" s="7"/>
      <c r="H6502" s="7"/>
      <c r="I6502" s="7"/>
      <c r="N6502" s="5"/>
    </row>
    <row r="6503" spans="5:14" x14ac:dyDescent="0.35">
      <c r="E6503" s="7"/>
      <c r="F6503" s="7"/>
      <c r="G6503" s="7"/>
      <c r="H6503" s="7"/>
      <c r="I6503" s="7"/>
      <c r="N6503" s="5"/>
    </row>
    <row r="6504" spans="5:14" x14ac:dyDescent="0.35">
      <c r="E6504" s="7"/>
      <c r="F6504" s="7"/>
      <c r="G6504" s="7"/>
      <c r="H6504" s="7"/>
      <c r="I6504" s="7"/>
      <c r="N6504" s="5"/>
    </row>
    <row r="6505" spans="5:14" x14ac:dyDescent="0.35">
      <c r="E6505" s="7"/>
      <c r="F6505" s="7"/>
      <c r="G6505" s="7"/>
      <c r="H6505" s="7"/>
      <c r="I6505" s="7"/>
      <c r="N6505" s="5"/>
    </row>
    <row r="6506" spans="5:14" x14ac:dyDescent="0.35">
      <c r="E6506" s="7"/>
      <c r="F6506" s="7"/>
      <c r="G6506" s="7"/>
      <c r="H6506" s="7"/>
      <c r="I6506" s="7"/>
      <c r="N6506" s="5"/>
    </row>
    <row r="6507" spans="5:14" x14ac:dyDescent="0.35">
      <c r="E6507" s="7"/>
      <c r="F6507" s="7"/>
      <c r="G6507" s="7"/>
      <c r="H6507" s="7"/>
      <c r="I6507" s="7"/>
      <c r="N6507" s="5"/>
    </row>
    <row r="6508" spans="5:14" x14ac:dyDescent="0.35">
      <c r="E6508" s="7"/>
      <c r="F6508" s="7"/>
      <c r="G6508" s="7"/>
      <c r="H6508" s="7"/>
      <c r="I6508" s="7"/>
      <c r="N6508" s="5"/>
    </row>
    <row r="6509" spans="5:14" x14ac:dyDescent="0.35">
      <c r="E6509" s="7"/>
      <c r="F6509" s="7"/>
      <c r="G6509" s="7"/>
      <c r="H6509" s="7"/>
      <c r="I6509" s="7"/>
      <c r="N6509" s="5"/>
    </row>
    <row r="6510" spans="5:14" x14ac:dyDescent="0.35">
      <c r="E6510" s="7"/>
      <c r="F6510" s="7"/>
      <c r="G6510" s="7"/>
      <c r="H6510" s="7"/>
      <c r="I6510" s="7"/>
      <c r="N6510" s="5"/>
    </row>
    <row r="6511" spans="5:14" x14ac:dyDescent="0.35">
      <c r="E6511" s="7"/>
      <c r="F6511" s="7"/>
      <c r="G6511" s="7"/>
      <c r="H6511" s="7"/>
      <c r="I6511" s="7"/>
      <c r="N6511" s="5"/>
    </row>
    <row r="6512" spans="5:14" x14ac:dyDescent="0.35">
      <c r="E6512" s="7"/>
      <c r="F6512" s="7"/>
      <c r="G6512" s="7"/>
      <c r="H6512" s="7"/>
      <c r="I6512" s="7"/>
      <c r="N6512" s="5"/>
    </row>
    <row r="6513" spans="5:14" x14ac:dyDescent="0.35">
      <c r="E6513" s="7"/>
      <c r="F6513" s="7"/>
      <c r="G6513" s="7"/>
      <c r="H6513" s="7"/>
      <c r="I6513" s="7"/>
      <c r="N6513" s="5"/>
    </row>
    <row r="6514" spans="5:14" x14ac:dyDescent="0.35">
      <c r="E6514" s="7"/>
      <c r="F6514" s="7"/>
      <c r="G6514" s="7"/>
      <c r="H6514" s="7"/>
      <c r="I6514" s="7"/>
      <c r="N6514" s="5"/>
    </row>
    <row r="6515" spans="5:14" x14ac:dyDescent="0.35">
      <c r="E6515" s="7"/>
      <c r="F6515" s="7"/>
      <c r="G6515" s="7"/>
      <c r="H6515" s="7"/>
      <c r="I6515" s="7"/>
      <c r="N6515" s="5"/>
    </row>
    <row r="6516" spans="5:14" x14ac:dyDescent="0.35">
      <c r="E6516" s="7"/>
      <c r="F6516" s="7"/>
      <c r="G6516" s="7"/>
      <c r="H6516" s="7"/>
      <c r="I6516" s="7"/>
      <c r="N6516" s="5"/>
    </row>
    <row r="6517" spans="5:14" x14ac:dyDescent="0.35">
      <c r="E6517" s="7"/>
      <c r="F6517" s="7"/>
      <c r="G6517" s="7"/>
      <c r="H6517" s="7"/>
      <c r="I6517" s="7"/>
      <c r="N6517" s="5"/>
    </row>
    <row r="6518" spans="5:14" x14ac:dyDescent="0.35">
      <c r="E6518" s="7"/>
      <c r="F6518" s="7"/>
      <c r="G6518" s="7"/>
      <c r="H6518" s="7"/>
      <c r="I6518" s="7"/>
      <c r="N6518" s="5"/>
    </row>
    <row r="6519" spans="5:14" x14ac:dyDescent="0.35">
      <c r="E6519" s="7"/>
      <c r="F6519" s="7"/>
      <c r="G6519" s="7"/>
      <c r="H6519" s="7"/>
      <c r="I6519" s="7"/>
      <c r="N6519" s="5"/>
    </row>
    <row r="6520" spans="5:14" x14ac:dyDescent="0.35">
      <c r="E6520" s="7"/>
      <c r="F6520" s="7"/>
      <c r="G6520" s="7"/>
      <c r="H6520" s="7"/>
      <c r="I6520" s="7"/>
      <c r="N6520" s="5"/>
    </row>
    <row r="6521" spans="5:14" x14ac:dyDescent="0.35">
      <c r="E6521" s="7"/>
      <c r="F6521" s="7"/>
      <c r="G6521" s="7"/>
      <c r="H6521" s="7"/>
      <c r="I6521" s="7"/>
      <c r="N6521" s="5"/>
    </row>
    <row r="6522" spans="5:14" x14ac:dyDescent="0.35">
      <c r="E6522" s="7"/>
      <c r="F6522" s="7"/>
      <c r="G6522" s="7"/>
      <c r="H6522" s="7"/>
      <c r="I6522" s="7"/>
      <c r="N6522" s="5"/>
    </row>
    <row r="6523" spans="5:14" x14ac:dyDescent="0.35">
      <c r="E6523" s="7"/>
      <c r="F6523" s="7"/>
      <c r="G6523" s="7"/>
      <c r="H6523" s="7"/>
      <c r="I6523" s="7"/>
      <c r="N6523" s="5"/>
    </row>
    <row r="6524" spans="5:14" x14ac:dyDescent="0.35">
      <c r="E6524" s="7"/>
      <c r="F6524" s="7"/>
      <c r="G6524" s="7"/>
      <c r="H6524" s="7"/>
      <c r="I6524" s="7"/>
      <c r="N6524" s="5"/>
    </row>
    <row r="6525" spans="5:14" x14ac:dyDescent="0.35">
      <c r="E6525" s="7"/>
      <c r="F6525" s="7"/>
      <c r="G6525" s="7"/>
      <c r="H6525" s="7"/>
      <c r="I6525" s="7"/>
      <c r="N6525" s="5"/>
    </row>
    <row r="6526" spans="5:14" x14ac:dyDescent="0.35">
      <c r="E6526" s="7"/>
      <c r="F6526" s="7"/>
      <c r="G6526" s="7"/>
      <c r="H6526" s="7"/>
      <c r="I6526" s="7"/>
      <c r="N6526" s="5"/>
    </row>
    <row r="6527" spans="5:14" x14ac:dyDescent="0.35">
      <c r="E6527" s="7"/>
      <c r="F6527" s="7"/>
      <c r="G6527" s="7"/>
      <c r="H6527" s="7"/>
      <c r="I6527" s="7"/>
      <c r="N6527" s="5"/>
    </row>
    <row r="6528" spans="5:14" x14ac:dyDescent="0.35">
      <c r="E6528" s="7"/>
      <c r="F6528" s="7"/>
      <c r="G6528" s="7"/>
      <c r="H6528" s="7"/>
      <c r="I6528" s="7"/>
      <c r="N6528" s="5"/>
    </row>
    <row r="6529" spans="5:14" x14ac:dyDescent="0.35">
      <c r="E6529" s="7"/>
      <c r="F6529" s="7"/>
      <c r="G6529" s="7"/>
      <c r="H6529" s="7"/>
      <c r="I6529" s="7"/>
      <c r="N6529" s="5"/>
    </row>
    <row r="6530" spans="5:14" x14ac:dyDescent="0.35">
      <c r="E6530" s="7"/>
      <c r="F6530" s="7"/>
      <c r="G6530" s="7"/>
      <c r="H6530" s="7"/>
      <c r="I6530" s="7"/>
      <c r="N6530" s="5"/>
    </row>
    <row r="6531" spans="5:14" x14ac:dyDescent="0.35">
      <c r="E6531" s="7"/>
      <c r="F6531" s="7"/>
      <c r="G6531" s="7"/>
      <c r="H6531" s="7"/>
      <c r="I6531" s="7"/>
      <c r="N6531" s="5"/>
    </row>
    <row r="6532" spans="5:14" x14ac:dyDescent="0.35">
      <c r="E6532" s="7"/>
      <c r="F6532" s="7"/>
      <c r="G6532" s="7"/>
      <c r="H6532" s="7"/>
      <c r="I6532" s="7"/>
      <c r="N6532" s="5"/>
    </row>
    <row r="6533" spans="5:14" x14ac:dyDescent="0.35">
      <c r="E6533" s="7"/>
      <c r="F6533" s="7"/>
      <c r="G6533" s="7"/>
      <c r="H6533" s="7"/>
      <c r="I6533" s="7"/>
      <c r="N6533" s="5"/>
    </row>
    <row r="6534" spans="5:14" x14ac:dyDescent="0.35">
      <c r="E6534" s="7"/>
      <c r="F6534" s="7"/>
      <c r="G6534" s="7"/>
      <c r="H6534" s="7"/>
      <c r="I6534" s="7"/>
      <c r="N6534" s="5"/>
    </row>
    <row r="6535" spans="5:14" x14ac:dyDescent="0.35">
      <c r="E6535" s="7"/>
      <c r="F6535" s="7"/>
      <c r="G6535" s="7"/>
      <c r="H6535" s="7"/>
      <c r="I6535" s="7"/>
      <c r="N6535" s="5"/>
    </row>
    <row r="6536" spans="5:14" x14ac:dyDescent="0.35">
      <c r="E6536" s="7"/>
      <c r="F6536" s="7"/>
      <c r="G6536" s="7"/>
      <c r="H6536" s="7"/>
      <c r="I6536" s="7"/>
      <c r="N6536" s="5"/>
    </row>
    <row r="6537" spans="5:14" x14ac:dyDescent="0.35">
      <c r="E6537" s="7"/>
      <c r="F6537" s="7"/>
      <c r="G6537" s="7"/>
      <c r="H6537" s="7"/>
      <c r="I6537" s="7"/>
      <c r="N6537" s="5"/>
    </row>
    <row r="6538" spans="5:14" x14ac:dyDescent="0.35">
      <c r="E6538" s="7"/>
      <c r="F6538" s="7"/>
      <c r="G6538" s="7"/>
      <c r="H6538" s="7"/>
      <c r="I6538" s="7"/>
      <c r="N6538" s="5"/>
    </row>
    <row r="6539" spans="5:14" x14ac:dyDescent="0.35">
      <c r="E6539" s="7"/>
      <c r="F6539" s="7"/>
      <c r="G6539" s="7"/>
      <c r="H6539" s="7"/>
      <c r="I6539" s="7"/>
      <c r="N6539" s="5"/>
    </row>
    <row r="6540" spans="5:14" x14ac:dyDescent="0.35">
      <c r="E6540" s="7"/>
      <c r="F6540" s="7"/>
      <c r="G6540" s="7"/>
      <c r="H6540" s="7"/>
      <c r="I6540" s="7"/>
      <c r="N6540" s="5"/>
    </row>
    <row r="6541" spans="5:14" x14ac:dyDescent="0.35">
      <c r="E6541" s="7"/>
      <c r="F6541" s="7"/>
      <c r="G6541" s="7"/>
      <c r="H6541" s="7"/>
      <c r="I6541" s="7"/>
      <c r="N6541" s="5"/>
    </row>
    <row r="6542" spans="5:14" x14ac:dyDescent="0.35">
      <c r="E6542" s="7"/>
      <c r="F6542" s="7"/>
      <c r="G6542" s="7"/>
      <c r="H6542" s="7"/>
      <c r="I6542" s="7"/>
      <c r="N6542" s="5"/>
    </row>
    <row r="6543" spans="5:14" x14ac:dyDescent="0.35">
      <c r="E6543" s="7"/>
      <c r="F6543" s="7"/>
      <c r="G6543" s="7"/>
      <c r="H6543" s="7"/>
      <c r="I6543" s="7"/>
      <c r="N6543" s="5"/>
    </row>
    <row r="6544" spans="5:14" x14ac:dyDescent="0.35">
      <c r="E6544" s="7"/>
      <c r="F6544" s="7"/>
      <c r="G6544" s="7"/>
      <c r="H6544" s="7"/>
      <c r="I6544" s="7"/>
      <c r="N6544" s="5"/>
    </row>
    <row r="6545" spans="5:14" x14ac:dyDescent="0.35">
      <c r="E6545" s="7"/>
      <c r="F6545" s="7"/>
      <c r="G6545" s="7"/>
      <c r="H6545" s="7"/>
      <c r="I6545" s="7"/>
      <c r="N6545" s="5"/>
    </row>
    <row r="6546" spans="5:14" x14ac:dyDescent="0.35">
      <c r="E6546" s="7"/>
      <c r="F6546" s="7"/>
      <c r="G6546" s="7"/>
      <c r="H6546" s="7"/>
      <c r="I6546" s="7"/>
      <c r="N6546" s="5"/>
    </row>
    <row r="6547" spans="5:14" x14ac:dyDescent="0.35">
      <c r="E6547" s="7"/>
      <c r="F6547" s="7"/>
      <c r="G6547" s="7"/>
      <c r="H6547" s="7"/>
      <c r="I6547" s="7"/>
      <c r="N6547" s="5"/>
    </row>
    <row r="6548" spans="5:14" x14ac:dyDescent="0.35">
      <c r="E6548" s="7"/>
      <c r="F6548" s="7"/>
      <c r="G6548" s="7"/>
      <c r="H6548" s="7"/>
      <c r="I6548" s="7"/>
      <c r="N6548" s="5"/>
    </row>
    <row r="6549" spans="5:14" x14ac:dyDescent="0.35">
      <c r="E6549" s="7"/>
      <c r="F6549" s="7"/>
      <c r="G6549" s="7"/>
      <c r="H6549" s="7"/>
      <c r="I6549" s="7"/>
      <c r="N6549" s="5"/>
    </row>
    <row r="6550" spans="5:14" x14ac:dyDescent="0.35">
      <c r="E6550" s="7"/>
      <c r="F6550" s="7"/>
      <c r="G6550" s="7"/>
      <c r="H6550" s="7"/>
      <c r="I6550" s="7"/>
      <c r="N6550" s="5"/>
    </row>
    <row r="6551" spans="5:14" x14ac:dyDescent="0.35">
      <c r="E6551" s="7"/>
      <c r="F6551" s="7"/>
      <c r="G6551" s="7"/>
      <c r="H6551" s="7"/>
      <c r="I6551" s="7"/>
      <c r="N6551" s="5"/>
    </row>
    <row r="6552" spans="5:14" x14ac:dyDescent="0.35">
      <c r="E6552" s="7"/>
      <c r="F6552" s="7"/>
      <c r="G6552" s="7"/>
      <c r="H6552" s="7"/>
      <c r="I6552" s="7"/>
      <c r="N6552" s="5"/>
    </row>
    <row r="6553" spans="5:14" x14ac:dyDescent="0.35">
      <c r="E6553" s="7"/>
      <c r="F6553" s="7"/>
      <c r="G6553" s="7"/>
      <c r="H6553" s="7"/>
      <c r="I6553" s="7"/>
      <c r="N6553" s="5"/>
    </row>
    <row r="6554" spans="5:14" x14ac:dyDescent="0.35">
      <c r="E6554" s="7"/>
      <c r="F6554" s="7"/>
      <c r="G6554" s="7"/>
      <c r="H6554" s="7"/>
      <c r="I6554" s="7"/>
      <c r="N6554" s="5"/>
    </row>
    <row r="6555" spans="5:14" x14ac:dyDescent="0.35">
      <c r="E6555" s="7"/>
      <c r="F6555" s="7"/>
      <c r="G6555" s="7"/>
      <c r="H6555" s="7"/>
      <c r="I6555" s="7"/>
      <c r="N6555" s="5"/>
    </row>
    <row r="6556" spans="5:14" x14ac:dyDescent="0.35">
      <c r="E6556" s="7"/>
      <c r="F6556" s="7"/>
      <c r="G6556" s="7"/>
      <c r="H6556" s="7"/>
      <c r="I6556" s="7"/>
      <c r="N6556" s="5"/>
    </row>
    <row r="6557" spans="5:14" x14ac:dyDescent="0.35">
      <c r="E6557" s="7"/>
      <c r="F6557" s="7"/>
      <c r="G6557" s="7"/>
      <c r="H6557" s="7"/>
      <c r="I6557" s="7"/>
      <c r="N6557" s="5"/>
    </row>
    <row r="6558" spans="5:14" x14ac:dyDescent="0.35">
      <c r="E6558" s="7"/>
      <c r="F6558" s="7"/>
      <c r="G6558" s="7"/>
      <c r="H6558" s="7"/>
      <c r="I6558" s="7"/>
      <c r="N6558" s="5"/>
    </row>
    <row r="6559" spans="5:14" x14ac:dyDescent="0.35">
      <c r="E6559" s="7"/>
      <c r="F6559" s="7"/>
      <c r="G6559" s="7"/>
      <c r="H6559" s="7"/>
      <c r="I6559" s="7"/>
      <c r="N6559" s="5"/>
    </row>
    <row r="6560" spans="5:14" x14ac:dyDescent="0.35">
      <c r="E6560" s="7"/>
      <c r="F6560" s="7"/>
      <c r="G6560" s="7"/>
      <c r="H6560" s="7"/>
      <c r="I6560" s="7"/>
      <c r="N6560" s="5"/>
    </row>
    <row r="6561" spans="5:14" x14ac:dyDescent="0.35">
      <c r="E6561" s="7"/>
      <c r="F6561" s="7"/>
      <c r="G6561" s="7"/>
      <c r="H6561" s="7"/>
      <c r="I6561" s="7"/>
      <c r="N6561" s="5"/>
    </row>
    <row r="6562" spans="5:14" x14ac:dyDescent="0.35">
      <c r="E6562" s="7"/>
      <c r="F6562" s="7"/>
      <c r="G6562" s="7"/>
      <c r="H6562" s="7"/>
      <c r="I6562" s="7"/>
      <c r="N6562" s="5"/>
    </row>
    <row r="6563" spans="5:14" x14ac:dyDescent="0.35">
      <c r="E6563" s="7"/>
      <c r="F6563" s="7"/>
      <c r="G6563" s="7"/>
      <c r="H6563" s="7"/>
      <c r="I6563" s="7"/>
      <c r="N6563" s="5"/>
    </row>
    <row r="6564" spans="5:14" x14ac:dyDescent="0.35">
      <c r="E6564" s="7"/>
      <c r="F6564" s="7"/>
      <c r="G6564" s="7"/>
      <c r="H6564" s="7"/>
      <c r="I6564" s="7"/>
      <c r="N6564" s="5"/>
    </row>
    <row r="6565" spans="5:14" x14ac:dyDescent="0.35">
      <c r="E6565" s="7"/>
      <c r="F6565" s="7"/>
      <c r="G6565" s="7"/>
      <c r="H6565" s="7"/>
      <c r="I6565" s="7"/>
      <c r="N6565" s="5"/>
    </row>
    <row r="6566" spans="5:14" x14ac:dyDescent="0.35">
      <c r="E6566" s="7"/>
      <c r="F6566" s="7"/>
      <c r="G6566" s="7"/>
      <c r="H6566" s="7"/>
      <c r="I6566" s="7"/>
      <c r="N6566" s="5"/>
    </row>
    <row r="6567" spans="5:14" x14ac:dyDescent="0.35">
      <c r="E6567" s="7"/>
      <c r="F6567" s="7"/>
      <c r="G6567" s="7"/>
      <c r="H6567" s="7"/>
      <c r="I6567" s="7"/>
      <c r="N6567" s="5"/>
    </row>
    <row r="6568" spans="5:14" x14ac:dyDescent="0.35">
      <c r="E6568" s="7"/>
      <c r="F6568" s="7"/>
      <c r="G6568" s="7"/>
      <c r="H6568" s="7"/>
      <c r="I6568" s="7"/>
      <c r="N6568" s="5"/>
    </row>
    <row r="6569" spans="5:14" x14ac:dyDescent="0.35">
      <c r="E6569" s="7"/>
      <c r="F6569" s="7"/>
      <c r="G6569" s="7"/>
      <c r="H6569" s="7"/>
      <c r="I6569" s="7"/>
      <c r="N6569" s="5"/>
    </row>
    <row r="6570" spans="5:14" x14ac:dyDescent="0.35">
      <c r="E6570" s="7"/>
      <c r="F6570" s="7"/>
      <c r="G6570" s="7"/>
      <c r="H6570" s="7"/>
      <c r="I6570" s="7"/>
      <c r="N6570" s="5"/>
    </row>
    <row r="6571" spans="5:14" x14ac:dyDescent="0.35">
      <c r="E6571" s="7"/>
      <c r="F6571" s="7"/>
      <c r="G6571" s="7"/>
      <c r="H6571" s="7"/>
      <c r="I6571" s="7"/>
      <c r="N6571" s="5"/>
    </row>
    <row r="6572" spans="5:14" x14ac:dyDescent="0.35">
      <c r="E6572" s="7"/>
      <c r="F6572" s="7"/>
      <c r="G6572" s="7"/>
      <c r="H6572" s="7"/>
      <c r="I6572" s="7"/>
      <c r="N6572" s="5"/>
    </row>
    <row r="6573" spans="5:14" x14ac:dyDescent="0.35">
      <c r="E6573" s="7"/>
      <c r="F6573" s="7"/>
      <c r="G6573" s="7"/>
      <c r="H6573" s="7"/>
      <c r="I6573" s="7"/>
      <c r="N6573" s="5"/>
    </row>
    <row r="6574" spans="5:14" x14ac:dyDescent="0.35">
      <c r="E6574" s="7"/>
      <c r="F6574" s="7"/>
      <c r="G6574" s="7"/>
      <c r="H6574" s="7"/>
      <c r="I6574" s="7"/>
      <c r="N6574" s="5"/>
    </row>
    <row r="6575" spans="5:14" x14ac:dyDescent="0.35">
      <c r="E6575" s="7"/>
      <c r="F6575" s="7"/>
      <c r="G6575" s="7"/>
      <c r="H6575" s="7"/>
      <c r="I6575" s="7"/>
      <c r="N6575" s="5"/>
    </row>
    <row r="6576" spans="5:14" x14ac:dyDescent="0.35">
      <c r="E6576" s="7"/>
      <c r="F6576" s="7"/>
      <c r="G6576" s="7"/>
      <c r="H6576" s="7"/>
      <c r="I6576" s="7"/>
      <c r="N6576" s="5"/>
    </row>
    <row r="6577" spans="5:14" x14ac:dyDescent="0.35">
      <c r="E6577" s="7"/>
      <c r="F6577" s="7"/>
      <c r="G6577" s="7"/>
      <c r="H6577" s="7"/>
      <c r="I6577" s="7"/>
      <c r="N6577" s="5"/>
    </row>
    <row r="6578" spans="5:14" x14ac:dyDescent="0.35">
      <c r="E6578" s="7"/>
      <c r="F6578" s="7"/>
      <c r="G6578" s="7"/>
      <c r="H6578" s="7"/>
      <c r="I6578" s="7"/>
      <c r="N6578" s="5"/>
    </row>
    <row r="6579" spans="5:14" x14ac:dyDescent="0.35">
      <c r="E6579" s="7"/>
      <c r="F6579" s="7"/>
      <c r="G6579" s="7"/>
      <c r="H6579" s="7"/>
      <c r="I6579" s="7"/>
      <c r="N6579" s="5"/>
    </row>
    <row r="6580" spans="5:14" x14ac:dyDescent="0.35">
      <c r="E6580" s="7"/>
      <c r="F6580" s="7"/>
      <c r="G6580" s="7"/>
      <c r="H6580" s="7"/>
      <c r="I6580" s="7"/>
      <c r="N6580" s="5"/>
    </row>
    <row r="6581" spans="5:14" x14ac:dyDescent="0.35">
      <c r="E6581" s="7"/>
      <c r="F6581" s="7"/>
      <c r="G6581" s="7"/>
      <c r="H6581" s="7"/>
      <c r="I6581" s="7"/>
      <c r="N6581" s="5"/>
    </row>
    <row r="6582" spans="5:14" x14ac:dyDescent="0.35">
      <c r="E6582" s="7"/>
      <c r="F6582" s="7"/>
      <c r="G6582" s="7"/>
      <c r="H6582" s="7"/>
      <c r="I6582" s="7"/>
      <c r="N6582" s="5"/>
    </row>
    <row r="6583" spans="5:14" x14ac:dyDescent="0.35">
      <c r="E6583" s="7"/>
      <c r="F6583" s="7"/>
      <c r="G6583" s="7"/>
      <c r="H6583" s="7"/>
      <c r="I6583" s="7"/>
      <c r="N6583" s="5"/>
    </row>
    <row r="6584" spans="5:14" x14ac:dyDescent="0.35">
      <c r="E6584" s="7"/>
      <c r="F6584" s="7"/>
      <c r="G6584" s="7"/>
      <c r="H6584" s="7"/>
      <c r="I6584" s="7"/>
      <c r="N6584" s="5"/>
    </row>
    <row r="6585" spans="5:14" x14ac:dyDescent="0.35">
      <c r="E6585" s="7"/>
      <c r="F6585" s="7"/>
      <c r="G6585" s="7"/>
      <c r="H6585" s="7"/>
      <c r="I6585" s="7"/>
      <c r="N6585" s="5"/>
    </row>
    <row r="6586" spans="5:14" x14ac:dyDescent="0.35">
      <c r="E6586" s="7"/>
      <c r="F6586" s="7"/>
      <c r="G6586" s="7"/>
      <c r="H6586" s="7"/>
      <c r="I6586" s="7"/>
      <c r="N6586" s="5"/>
    </row>
    <row r="6587" spans="5:14" x14ac:dyDescent="0.35">
      <c r="E6587" s="7"/>
      <c r="F6587" s="7"/>
      <c r="G6587" s="7"/>
      <c r="H6587" s="7"/>
      <c r="I6587" s="7"/>
      <c r="N6587" s="5"/>
    </row>
    <row r="6588" spans="5:14" x14ac:dyDescent="0.35">
      <c r="E6588" s="7"/>
      <c r="F6588" s="7"/>
      <c r="G6588" s="7"/>
      <c r="H6588" s="7"/>
      <c r="I6588" s="7"/>
      <c r="N6588" s="5"/>
    </row>
    <row r="6589" spans="5:14" x14ac:dyDescent="0.35">
      <c r="E6589" s="7"/>
      <c r="F6589" s="7"/>
      <c r="G6589" s="7"/>
      <c r="H6589" s="7"/>
      <c r="I6589" s="7"/>
      <c r="N6589" s="5"/>
    </row>
    <row r="6590" spans="5:14" x14ac:dyDescent="0.35">
      <c r="E6590" s="7"/>
      <c r="F6590" s="7"/>
      <c r="G6590" s="7"/>
      <c r="H6590" s="7"/>
      <c r="I6590" s="7"/>
      <c r="N6590" s="5"/>
    </row>
    <row r="6591" spans="5:14" x14ac:dyDescent="0.35">
      <c r="E6591" s="7"/>
      <c r="F6591" s="7"/>
      <c r="G6591" s="7"/>
      <c r="H6591" s="7"/>
      <c r="I6591" s="7"/>
      <c r="N6591" s="5"/>
    </row>
    <row r="6592" spans="5:14" x14ac:dyDescent="0.35">
      <c r="E6592" s="7"/>
      <c r="F6592" s="7"/>
      <c r="G6592" s="7"/>
      <c r="H6592" s="7"/>
      <c r="I6592" s="7"/>
      <c r="N6592" s="5"/>
    </row>
    <row r="6593" spans="5:14" x14ac:dyDescent="0.35">
      <c r="E6593" s="7"/>
      <c r="F6593" s="7"/>
      <c r="G6593" s="7"/>
      <c r="H6593" s="7"/>
      <c r="I6593" s="7"/>
      <c r="N6593" s="5"/>
    </row>
    <row r="6594" spans="5:14" x14ac:dyDescent="0.35">
      <c r="E6594" s="7"/>
      <c r="F6594" s="7"/>
      <c r="G6594" s="7"/>
      <c r="H6594" s="7"/>
      <c r="I6594" s="7"/>
      <c r="N6594" s="5"/>
    </row>
    <row r="6595" spans="5:14" x14ac:dyDescent="0.35">
      <c r="E6595" s="7"/>
      <c r="F6595" s="7"/>
      <c r="G6595" s="7"/>
      <c r="H6595" s="7"/>
      <c r="I6595" s="7"/>
      <c r="N6595" s="5"/>
    </row>
    <row r="6596" spans="5:14" x14ac:dyDescent="0.35">
      <c r="E6596" s="7"/>
      <c r="F6596" s="7"/>
      <c r="G6596" s="7"/>
      <c r="H6596" s="7"/>
      <c r="I6596" s="7"/>
      <c r="N6596" s="5"/>
    </row>
    <row r="6597" spans="5:14" x14ac:dyDescent="0.35">
      <c r="E6597" s="7"/>
      <c r="F6597" s="7"/>
      <c r="G6597" s="7"/>
      <c r="H6597" s="7"/>
      <c r="I6597" s="7"/>
      <c r="N6597" s="5"/>
    </row>
    <row r="6598" spans="5:14" x14ac:dyDescent="0.35">
      <c r="E6598" s="7"/>
      <c r="F6598" s="7"/>
      <c r="G6598" s="7"/>
      <c r="H6598" s="7"/>
      <c r="I6598" s="7"/>
      <c r="N6598" s="5"/>
    </row>
    <row r="6599" spans="5:14" x14ac:dyDescent="0.35">
      <c r="E6599" s="7"/>
      <c r="F6599" s="7"/>
      <c r="G6599" s="7"/>
      <c r="H6599" s="7"/>
      <c r="I6599" s="7"/>
      <c r="N6599" s="5"/>
    </row>
    <row r="6600" spans="5:14" x14ac:dyDescent="0.35">
      <c r="E6600" s="7"/>
      <c r="F6600" s="7"/>
      <c r="G6600" s="7"/>
      <c r="H6600" s="7"/>
      <c r="I6600" s="7"/>
      <c r="N6600" s="5"/>
    </row>
    <row r="6601" spans="5:14" x14ac:dyDescent="0.35">
      <c r="E6601" s="7"/>
      <c r="F6601" s="7"/>
      <c r="G6601" s="7"/>
      <c r="H6601" s="7"/>
      <c r="I6601" s="7"/>
      <c r="N6601" s="5"/>
    </row>
    <row r="6602" spans="5:14" x14ac:dyDescent="0.35">
      <c r="E6602" s="7"/>
      <c r="F6602" s="7"/>
      <c r="G6602" s="7"/>
      <c r="H6602" s="7"/>
      <c r="I6602" s="7"/>
      <c r="N6602" s="5"/>
    </row>
    <row r="6603" spans="5:14" x14ac:dyDescent="0.35">
      <c r="E6603" s="7"/>
      <c r="F6603" s="7"/>
      <c r="G6603" s="7"/>
      <c r="H6603" s="7"/>
      <c r="I6603" s="7"/>
      <c r="N6603" s="5"/>
    </row>
    <row r="6604" spans="5:14" x14ac:dyDescent="0.35">
      <c r="E6604" s="7"/>
      <c r="F6604" s="7"/>
      <c r="G6604" s="7"/>
      <c r="H6604" s="7"/>
      <c r="I6604" s="7"/>
      <c r="N6604" s="5"/>
    </row>
    <row r="6605" spans="5:14" x14ac:dyDescent="0.35">
      <c r="E6605" s="7"/>
      <c r="F6605" s="7"/>
      <c r="G6605" s="7"/>
      <c r="H6605" s="7"/>
      <c r="I6605" s="7"/>
      <c r="N6605" s="5"/>
    </row>
    <row r="6606" spans="5:14" x14ac:dyDescent="0.35">
      <c r="E6606" s="7"/>
      <c r="F6606" s="7"/>
      <c r="G6606" s="7"/>
      <c r="H6606" s="7"/>
      <c r="I6606" s="7"/>
      <c r="N6606" s="5"/>
    </row>
    <row r="6607" spans="5:14" x14ac:dyDescent="0.35">
      <c r="E6607" s="7"/>
      <c r="F6607" s="7"/>
      <c r="G6607" s="7"/>
      <c r="H6607" s="7"/>
      <c r="I6607" s="7"/>
      <c r="N6607" s="5"/>
    </row>
    <row r="6608" spans="5:14" x14ac:dyDescent="0.35">
      <c r="E6608" s="7"/>
      <c r="F6608" s="7"/>
      <c r="G6608" s="7"/>
      <c r="H6608" s="7"/>
      <c r="I6608" s="7"/>
      <c r="N6608" s="5"/>
    </row>
    <row r="6609" spans="5:14" x14ac:dyDescent="0.35">
      <c r="E6609" s="7"/>
      <c r="F6609" s="7"/>
      <c r="G6609" s="7"/>
      <c r="H6609" s="7"/>
      <c r="I6609" s="7"/>
      <c r="N6609" s="5"/>
    </row>
    <row r="6610" spans="5:14" x14ac:dyDescent="0.35">
      <c r="E6610" s="7"/>
      <c r="F6610" s="7"/>
      <c r="G6610" s="7"/>
      <c r="H6610" s="7"/>
      <c r="I6610" s="7"/>
      <c r="N6610" s="5"/>
    </row>
    <row r="6611" spans="5:14" x14ac:dyDescent="0.35">
      <c r="E6611" s="7"/>
      <c r="F6611" s="7"/>
      <c r="G6611" s="7"/>
      <c r="H6611" s="7"/>
      <c r="I6611" s="7"/>
      <c r="N6611" s="5"/>
    </row>
    <row r="6612" spans="5:14" x14ac:dyDescent="0.35">
      <c r="E6612" s="7"/>
      <c r="F6612" s="7"/>
      <c r="G6612" s="7"/>
      <c r="H6612" s="7"/>
      <c r="I6612" s="7"/>
      <c r="N6612" s="5"/>
    </row>
    <row r="6613" spans="5:14" x14ac:dyDescent="0.35">
      <c r="E6613" s="7"/>
      <c r="F6613" s="7"/>
      <c r="G6613" s="7"/>
      <c r="H6613" s="7"/>
      <c r="I6613" s="7"/>
      <c r="N6613" s="5"/>
    </row>
    <row r="6614" spans="5:14" x14ac:dyDescent="0.35">
      <c r="E6614" s="7"/>
      <c r="F6614" s="7"/>
      <c r="G6614" s="7"/>
      <c r="H6614" s="7"/>
      <c r="I6614" s="7"/>
      <c r="N6614" s="5"/>
    </row>
    <row r="6615" spans="5:14" x14ac:dyDescent="0.35">
      <c r="E6615" s="7"/>
      <c r="F6615" s="7"/>
      <c r="G6615" s="7"/>
      <c r="H6615" s="7"/>
      <c r="I6615" s="7"/>
      <c r="N6615" s="5"/>
    </row>
    <row r="6616" spans="5:14" x14ac:dyDescent="0.35">
      <c r="E6616" s="7"/>
      <c r="F6616" s="7"/>
      <c r="G6616" s="7"/>
      <c r="H6616" s="7"/>
      <c r="I6616" s="7"/>
      <c r="N6616" s="5"/>
    </row>
    <row r="6617" spans="5:14" x14ac:dyDescent="0.35">
      <c r="E6617" s="7"/>
      <c r="F6617" s="7"/>
      <c r="G6617" s="7"/>
      <c r="H6617" s="7"/>
      <c r="I6617" s="7"/>
      <c r="N6617" s="5"/>
    </row>
    <row r="6618" spans="5:14" x14ac:dyDescent="0.35">
      <c r="E6618" s="7"/>
      <c r="F6618" s="7"/>
      <c r="G6618" s="7"/>
      <c r="H6618" s="7"/>
      <c r="I6618" s="7"/>
      <c r="N6618" s="5"/>
    </row>
    <row r="6619" spans="5:14" x14ac:dyDescent="0.35">
      <c r="E6619" s="7"/>
      <c r="F6619" s="7"/>
      <c r="G6619" s="7"/>
      <c r="H6619" s="7"/>
      <c r="I6619" s="7"/>
      <c r="N6619" s="5"/>
    </row>
    <row r="6620" spans="5:14" x14ac:dyDescent="0.35">
      <c r="E6620" s="7"/>
      <c r="F6620" s="7"/>
      <c r="G6620" s="7"/>
      <c r="H6620" s="7"/>
      <c r="I6620" s="7"/>
      <c r="N6620" s="5"/>
    </row>
    <row r="6621" spans="5:14" x14ac:dyDescent="0.35">
      <c r="E6621" s="7"/>
      <c r="F6621" s="7"/>
      <c r="G6621" s="7"/>
      <c r="H6621" s="7"/>
      <c r="I6621" s="7"/>
      <c r="N6621" s="5"/>
    </row>
    <row r="6622" spans="5:14" x14ac:dyDescent="0.35">
      <c r="E6622" s="7"/>
      <c r="F6622" s="7"/>
      <c r="G6622" s="7"/>
      <c r="H6622" s="7"/>
      <c r="I6622" s="7"/>
      <c r="N6622" s="5"/>
    </row>
    <row r="6623" spans="5:14" x14ac:dyDescent="0.35">
      <c r="E6623" s="7"/>
      <c r="F6623" s="7"/>
      <c r="G6623" s="7"/>
      <c r="H6623" s="7"/>
      <c r="I6623" s="7"/>
      <c r="N6623" s="5"/>
    </row>
    <row r="6624" spans="5:14" x14ac:dyDescent="0.35">
      <c r="E6624" s="7"/>
      <c r="F6624" s="7"/>
      <c r="G6624" s="7"/>
      <c r="H6624" s="7"/>
      <c r="I6624" s="7"/>
      <c r="N6624" s="5"/>
    </row>
    <row r="6625" spans="5:14" x14ac:dyDescent="0.35">
      <c r="E6625" s="7"/>
      <c r="F6625" s="7"/>
      <c r="G6625" s="7"/>
      <c r="H6625" s="7"/>
      <c r="I6625" s="7"/>
      <c r="N6625" s="5"/>
    </row>
    <row r="6626" spans="5:14" x14ac:dyDescent="0.35">
      <c r="E6626" s="7"/>
      <c r="F6626" s="7"/>
      <c r="G6626" s="7"/>
      <c r="H6626" s="7"/>
      <c r="I6626" s="7"/>
      <c r="N6626" s="5"/>
    </row>
    <row r="6627" spans="5:14" x14ac:dyDescent="0.35">
      <c r="E6627" s="7"/>
      <c r="F6627" s="7"/>
      <c r="G6627" s="7"/>
      <c r="H6627" s="7"/>
      <c r="I6627" s="7"/>
      <c r="N6627" s="5"/>
    </row>
    <row r="6628" spans="5:14" x14ac:dyDescent="0.35">
      <c r="E6628" s="7"/>
      <c r="F6628" s="7"/>
      <c r="G6628" s="7"/>
      <c r="H6628" s="7"/>
      <c r="I6628" s="7"/>
      <c r="N6628" s="5"/>
    </row>
    <row r="6629" spans="5:14" x14ac:dyDescent="0.35">
      <c r="E6629" s="7"/>
      <c r="F6629" s="7"/>
      <c r="G6629" s="7"/>
      <c r="H6629" s="7"/>
      <c r="I6629" s="7"/>
      <c r="N6629" s="5"/>
    </row>
    <row r="6630" spans="5:14" x14ac:dyDescent="0.35">
      <c r="E6630" s="7"/>
      <c r="F6630" s="7"/>
      <c r="G6630" s="7"/>
      <c r="H6630" s="7"/>
      <c r="I6630" s="7"/>
      <c r="N6630" s="5"/>
    </row>
    <row r="6631" spans="5:14" x14ac:dyDescent="0.35">
      <c r="E6631" s="7"/>
      <c r="F6631" s="7"/>
      <c r="G6631" s="7"/>
      <c r="H6631" s="7"/>
      <c r="I6631" s="7"/>
      <c r="N6631" s="5"/>
    </row>
    <row r="6632" spans="5:14" x14ac:dyDescent="0.35">
      <c r="E6632" s="7"/>
      <c r="F6632" s="7"/>
      <c r="G6632" s="7"/>
      <c r="H6632" s="7"/>
      <c r="I6632" s="7"/>
      <c r="N6632" s="5"/>
    </row>
    <row r="6633" spans="5:14" x14ac:dyDescent="0.35">
      <c r="E6633" s="7"/>
      <c r="F6633" s="7"/>
      <c r="G6633" s="7"/>
      <c r="H6633" s="7"/>
      <c r="I6633" s="7"/>
      <c r="N6633" s="5"/>
    </row>
    <row r="6634" spans="5:14" x14ac:dyDescent="0.35">
      <c r="E6634" s="7"/>
      <c r="F6634" s="7"/>
      <c r="G6634" s="7"/>
      <c r="H6634" s="7"/>
      <c r="I6634" s="7"/>
      <c r="N6634" s="5"/>
    </row>
    <row r="6635" spans="5:14" x14ac:dyDescent="0.35">
      <c r="E6635" s="7"/>
      <c r="F6635" s="7"/>
      <c r="G6635" s="7"/>
      <c r="H6635" s="7"/>
      <c r="I6635" s="7"/>
      <c r="N6635" s="5"/>
    </row>
    <row r="6636" spans="5:14" x14ac:dyDescent="0.35">
      <c r="E6636" s="7"/>
      <c r="F6636" s="7"/>
      <c r="G6636" s="7"/>
      <c r="H6636" s="7"/>
      <c r="I6636" s="7"/>
      <c r="N6636" s="5"/>
    </row>
    <row r="6637" spans="5:14" x14ac:dyDescent="0.35">
      <c r="E6637" s="7"/>
      <c r="F6637" s="7"/>
      <c r="G6637" s="7"/>
      <c r="H6637" s="7"/>
      <c r="I6637" s="7"/>
      <c r="N6637" s="5"/>
    </row>
    <row r="6638" spans="5:14" x14ac:dyDescent="0.35">
      <c r="E6638" s="7"/>
      <c r="F6638" s="7"/>
      <c r="G6638" s="7"/>
      <c r="H6638" s="7"/>
      <c r="I6638" s="7"/>
      <c r="N6638" s="5"/>
    </row>
    <row r="6639" spans="5:14" x14ac:dyDescent="0.35">
      <c r="E6639" s="7"/>
      <c r="F6639" s="7"/>
      <c r="G6639" s="7"/>
      <c r="H6639" s="7"/>
      <c r="I6639" s="7"/>
      <c r="N6639" s="5"/>
    </row>
    <row r="6640" spans="5:14" x14ac:dyDescent="0.35">
      <c r="E6640" s="7"/>
      <c r="F6640" s="7"/>
      <c r="G6640" s="7"/>
      <c r="H6640" s="7"/>
      <c r="I6640" s="7"/>
      <c r="N6640" s="5"/>
    </row>
    <row r="6641" spans="5:14" x14ac:dyDescent="0.35">
      <c r="E6641" s="7"/>
      <c r="F6641" s="7"/>
      <c r="G6641" s="7"/>
      <c r="H6641" s="7"/>
      <c r="I6641" s="7"/>
      <c r="N6641" s="5"/>
    </row>
    <row r="6642" spans="5:14" x14ac:dyDescent="0.35">
      <c r="E6642" s="7"/>
      <c r="F6642" s="7"/>
      <c r="G6642" s="7"/>
      <c r="H6642" s="7"/>
      <c r="I6642" s="7"/>
      <c r="N6642" s="5"/>
    </row>
    <row r="6643" spans="5:14" x14ac:dyDescent="0.35">
      <c r="E6643" s="7"/>
      <c r="F6643" s="7"/>
      <c r="G6643" s="7"/>
      <c r="H6643" s="7"/>
      <c r="I6643" s="7"/>
      <c r="N6643" s="5"/>
    </row>
    <row r="6644" spans="5:14" x14ac:dyDescent="0.35">
      <c r="E6644" s="7"/>
      <c r="F6644" s="7"/>
      <c r="G6644" s="7"/>
      <c r="H6644" s="7"/>
      <c r="I6644" s="7"/>
      <c r="N6644" s="5"/>
    </row>
    <row r="6645" spans="5:14" x14ac:dyDescent="0.35">
      <c r="E6645" s="7"/>
      <c r="F6645" s="7"/>
      <c r="G6645" s="7"/>
      <c r="H6645" s="7"/>
      <c r="I6645" s="7"/>
      <c r="N6645" s="5"/>
    </row>
    <row r="6646" spans="5:14" x14ac:dyDescent="0.35">
      <c r="E6646" s="7"/>
      <c r="F6646" s="7"/>
      <c r="G6646" s="7"/>
      <c r="H6646" s="7"/>
      <c r="I6646" s="7"/>
      <c r="N6646" s="5"/>
    </row>
    <row r="6647" spans="5:14" x14ac:dyDescent="0.35">
      <c r="E6647" s="7"/>
      <c r="F6647" s="7"/>
      <c r="G6647" s="7"/>
      <c r="H6647" s="7"/>
      <c r="I6647" s="7"/>
      <c r="N6647" s="5"/>
    </row>
    <row r="6648" spans="5:14" x14ac:dyDescent="0.35">
      <c r="E6648" s="7"/>
      <c r="F6648" s="7"/>
      <c r="G6648" s="7"/>
      <c r="H6648" s="7"/>
      <c r="I6648" s="7"/>
      <c r="N6648" s="5"/>
    </row>
    <row r="6649" spans="5:14" x14ac:dyDescent="0.35">
      <c r="E6649" s="7"/>
      <c r="F6649" s="7"/>
      <c r="G6649" s="7"/>
      <c r="H6649" s="7"/>
      <c r="I6649" s="7"/>
      <c r="N6649" s="5"/>
    </row>
    <row r="6650" spans="5:14" x14ac:dyDescent="0.35">
      <c r="E6650" s="7"/>
      <c r="F6650" s="7"/>
      <c r="G6650" s="7"/>
      <c r="H6650" s="7"/>
      <c r="I6650" s="7"/>
      <c r="N6650" s="5"/>
    </row>
    <row r="6651" spans="5:14" x14ac:dyDescent="0.35">
      <c r="E6651" s="7"/>
      <c r="F6651" s="7"/>
      <c r="G6651" s="7"/>
      <c r="H6651" s="7"/>
      <c r="I6651" s="7"/>
      <c r="N6651" s="5"/>
    </row>
    <row r="6652" spans="5:14" x14ac:dyDescent="0.35">
      <c r="E6652" s="7"/>
      <c r="F6652" s="7"/>
      <c r="G6652" s="7"/>
      <c r="H6652" s="7"/>
      <c r="I6652" s="7"/>
      <c r="N6652" s="5"/>
    </row>
    <row r="6653" spans="5:14" x14ac:dyDescent="0.35">
      <c r="E6653" s="7"/>
      <c r="F6653" s="7"/>
      <c r="G6653" s="7"/>
      <c r="H6653" s="7"/>
      <c r="I6653" s="7"/>
      <c r="N6653" s="5"/>
    </row>
    <row r="6654" spans="5:14" x14ac:dyDescent="0.35">
      <c r="E6654" s="7"/>
      <c r="F6654" s="7"/>
      <c r="G6654" s="7"/>
      <c r="H6654" s="7"/>
      <c r="I6654" s="7"/>
      <c r="N6654" s="5"/>
    </row>
    <row r="6655" spans="5:14" x14ac:dyDescent="0.35">
      <c r="E6655" s="7"/>
      <c r="F6655" s="7"/>
      <c r="G6655" s="7"/>
      <c r="H6655" s="7"/>
      <c r="I6655" s="7"/>
      <c r="N6655" s="5"/>
    </row>
    <row r="6656" spans="5:14" x14ac:dyDescent="0.35">
      <c r="E6656" s="7"/>
      <c r="F6656" s="7"/>
      <c r="G6656" s="7"/>
      <c r="H6656" s="7"/>
      <c r="I6656" s="7"/>
      <c r="N6656" s="5"/>
    </row>
    <row r="6657" spans="5:14" x14ac:dyDescent="0.35">
      <c r="E6657" s="7"/>
      <c r="F6657" s="7"/>
      <c r="G6657" s="7"/>
      <c r="H6657" s="7"/>
      <c r="I6657" s="7"/>
      <c r="N6657" s="5"/>
    </row>
    <row r="6658" spans="5:14" x14ac:dyDescent="0.35">
      <c r="E6658" s="7"/>
      <c r="F6658" s="7"/>
      <c r="G6658" s="7"/>
      <c r="H6658" s="7"/>
      <c r="I6658" s="7"/>
      <c r="N6658" s="5"/>
    </row>
    <row r="6659" spans="5:14" x14ac:dyDescent="0.35">
      <c r="E6659" s="7"/>
      <c r="F6659" s="7"/>
      <c r="G6659" s="7"/>
      <c r="H6659" s="7"/>
      <c r="I6659" s="7"/>
      <c r="N6659" s="5"/>
    </row>
    <row r="6660" spans="5:14" x14ac:dyDescent="0.35">
      <c r="E6660" s="7"/>
      <c r="F6660" s="7"/>
      <c r="G6660" s="7"/>
      <c r="H6660" s="7"/>
      <c r="I6660" s="7"/>
      <c r="N6660" s="5"/>
    </row>
    <row r="6661" spans="5:14" x14ac:dyDescent="0.35">
      <c r="E6661" s="7"/>
      <c r="F6661" s="7"/>
      <c r="G6661" s="7"/>
      <c r="H6661" s="7"/>
      <c r="I6661" s="7"/>
      <c r="N6661" s="5"/>
    </row>
    <row r="6662" spans="5:14" x14ac:dyDescent="0.35">
      <c r="E6662" s="7"/>
      <c r="F6662" s="7"/>
      <c r="G6662" s="7"/>
      <c r="H6662" s="7"/>
      <c r="I6662" s="7"/>
      <c r="N6662" s="5"/>
    </row>
    <row r="6663" spans="5:14" x14ac:dyDescent="0.35">
      <c r="E6663" s="7"/>
      <c r="F6663" s="7"/>
      <c r="G6663" s="7"/>
      <c r="H6663" s="7"/>
      <c r="I6663" s="7"/>
      <c r="N6663" s="5"/>
    </row>
    <row r="6664" spans="5:14" x14ac:dyDescent="0.35">
      <c r="E6664" s="7"/>
      <c r="F6664" s="7"/>
      <c r="G6664" s="7"/>
      <c r="H6664" s="7"/>
      <c r="I6664" s="7"/>
      <c r="N6664" s="5"/>
    </row>
    <row r="6665" spans="5:14" x14ac:dyDescent="0.35">
      <c r="E6665" s="7"/>
      <c r="F6665" s="7"/>
      <c r="G6665" s="7"/>
      <c r="H6665" s="7"/>
      <c r="I6665" s="7"/>
      <c r="N6665" s="5"/>
    </row>
    <row r="6666" spans="5:14" x14ac:dyDescent="0.35">
      <c r="E6666" s="7"/>
      <c r="F6666" s="7"/>
      <c r="G6666" s="7"/>
      <c r="H6666" s="7"/>
      <c r="I6666" s="7"/>
      <c r="N6666" s="5"/>
    </row>
    <row r="6667" spans="5:14" x14ac:dyDescent="0.35">
      <c r="E6667" s="7"/>
      <c r="F6667" s="7"/>
      <c r="G6667" s="7"/>
      <c r="H6667" s="7"/>
      <c r="I6667" s="7"/>
      <c r="N6667" s="5"/>
    </row>
    <row r="6668" spans="5:14" x14ac:dyDescent="0.35">
      <c r="E6668" s="7"/>
      <c r="F6668" s="7"/>
      <c r="G6668" s="7"/>
      <c r="H6668" s="7"/>
      <c r="I6668" s="7"/>
      <c r="N6668" s="5"/>
    </row>
    <row r="6669" spans="5:14" x14ac:dyDescent="0.35">
      <c r="E6669" s="7"/>
      <c r="F6669" s="7"/>
      <c r="G6669" s="7"/>
      <c r="H6669" s="7"/>
      <c r="I6669" s="7"/>
      <c r="N6669" s="5"/>
    </row>
    <row r="6670" spans="5:14" x14ac:dyDescent="0.35">
      <c r="E6670" s="7"/>
      <c r="F6670" s="7"/>
      <c r="G6670" s="7"/>
      <c r="H6670" s="7"/>
      <c r="I6670" s="7"/>
      <c r="N6670" s="5"/>
    </row>
    <row r="6671" spans="5:14" x14ac:dyDescent="0.35">
      <c r="E6671" s="7"/>
      <c r="F6671" s="7"/>
      <c r="G6671" s="7"/>
      <c r="H6671" s="7"/>
      <c r="I6671" s="7"/>
      <c r="N6671" s="5"/>
    </row>
    <row r="6672" spans="5:14" x14ac:dyDescent="0.35">
      <c r="E6672" s="7"/>
      <c r="F6672" s="7"/>
      <c r="G6672" s="7"/>
      <c r="H6672" s="7"/>
      <c r="I6672" s="7"/>
      <c r="N6672" s="5"/>
    </row>
    <row r="6673" spans="5:14" x14ac:dyDescent="0.35">
      <c r="E6673" s="7"/>
      <c r="F6673" s="7"/>
      <c r="G6673" s="7"/>
      <c r="H6673" s="7"/>
      <c r="I6673" s="7"/>
      <c r="N6673" s="5"/>
    </row>
    <row r="6674" spans="5:14" x14ac:dyDescent="0.35">
      <c r="E6674" s="7"/>
      <c r="F6674" s="7"/>
      <c r="G6674" s="7"/>
      <c r="H6674" s="7"/>
      <c r="I6674" s="7"/>
      <c r="N6674" s="5"/>
    </row>
    <row r="6675" spans="5:14" x14ac:dyDescent="0.35">
      <c r="E6675" s="7"/>
      <c r="F6675" s="7"/>
      <c r="G6675" s="7"/>
      <c r="H6675" s="7"/>
      <c r="I6675" s="7"/>
      <c r="N6675" s="5"/>
    </row>
    <row r="6676" spans="5:14" x14ac:dyDescent="0.35">
      <c r="E6676" s="7"/>
      <c r="F6676" s="7"/>
      <c r="G6676" s="7"/>
      <c r="H6676" s="7"/>
      <c r="I6676" s="7"/>
      <c r="N6676" s="5"/>
    </row>
    <row r="6677" spans="5:14" x14ac:dyDescent="0.35">
      <c r="E6677" s="7"/>
      <c r="F6677" s="7"/>
      <c r="G6677" s="7"/>
      <c r="H6677" s="7"/>
      <c r="I6677" s="7"/>
      <c r="N6677" s="5"/>
    </row>
    <row r="6678" spans="5:14" x14ac:dyDescent="0.35">
      <c r="E6678" s="7"/>
      <c r="F6678" s="7"/>
      <c r="G6678" s="7"/>
      <c r="H6678" s="7"/>
      <c r="I6678" s="7"/>
      <c r="N6678" s="5"/>
    </row>
    <row r="6679" spans="5:14" x14ac:dyDescent="0.35">
      <c r="E6679" s="7"/>
      <c r="F6679" s="7"/>
      <c r="G6679" s="7"/>
      <c r="H6679" s="7"/>
      <c r="I6679" s="7"/>
      <c r="N6679" s="5"/>
    </row>
    <row r="6680" spans="5:14" x14ac:dyDescent="0.35">
      <c r="E6680" s="7"/>
      <c r="F6680" s="7"/>
      <c r="G6680" s="7"/>
      <c r="H6680" s="7"/>
      <c r="I6680" s="7"/>
      <c r="N6680" s="5"/>
    </row>
    <row r="6681" spans="5:14" x14ac:dyDescent="0.35">
      <c r="E6681" s="7"/>
      <c r="F6681" s="7"/>
      <c r="G6681" s="7"/>
      <c r="H6681" s="7"/>
      <c r="I6681" s="7"/>
      <c r="N6681" s="5"/>
    </row>
    <row r="6682" spans="5:14" x14ac:dyDescent="0.35">
      <c r="E6682" s="7"/>
      <c r="F6682" s="7"/>
      <c r="G6682" s="7"/>
      <c r="H6682" s="7"/>
      <c r="I6682" s="7"/>
      <c r="N6682" s="5"/>
    </row>
    <row r="6683" spans="5:14" x14ac:dyDescent="0.35">
      <c r="E6683" s="7"/>
      <c r="F6683" s="7"/>
      <c r="G6683" s="7"/>
      <c r="H6683" s="7"/>
      <c r="I6683" s="7"/>
      <c r="N6683" s="5"/>
    </row>
    <row r="6684" spans="5:14" x14ac:dyDescent="0.35">
      <c r="E6684" s="7"/>
      <c r="F6684" s="7"/>
      <c r="G6684" s="7"/>
      <c r="H6684" s="7"/>
      <c r="I6684" s="7"/>
      <c r="N6684" s="5"/>
    </row>
    <row r="6685" spans="5:14" x14ac:dyDescent="0.35">
      <c r="E6685" s="7"/>
      <c r="F6685" s="7"/>
      <c r="G6685" s="7"/>
      <c r="H6685" s="7"/>
      <c r="I6685" s="7"/>
      <c r="N6685" s="5"/>
    </row>
    <row r="6686" spans="5:14" x14ac:dyDescent="0.35">
      <c r="E6686" s="7"/>
      <c r="F6686" s="7"/>
      <c r="G6686" s="7"/>
      <c r="H6686" s="7"/>
      <c r="I6686" s="7"/>
      <c r="N6686" s="5"/>
    </row>
    <row r="6687" spans="5:14" x14ac:dyDescent="0.35">
      <c r="E6687" s="7"/>
      <c r="F6687" s="7"/>
      <c r="G6687" s="7"/>
      <c r="H6687" s="7"/>
      <c r="I6687" s="7"/>
      <c r="N6687" s="5"/>
    </row>
    <row r="6688" spans="5:14" x14ac:dyDescent="0.35">
      <c r="E6688" s="7"/>
      <c r="F6688" s="7"/>
      <c r="G6688" s="7"/>
      <c r="H6688" s="7"/>
      <c r="I6688" s="7"/>
      <c r="N6688" s="5"/>
    </row>
    <row r="6689" spans="5:14" x14ac:dyDescent="0.35">
      <c r="E6689" s="7"/>
      <c r="F6689" s="7"/>
      <c r="G6689" s="7"/>
      <c r="H6689" s="7"/>
      <c r="I6689" s="7"/>
      <c r="N6689" s="5"/>
    </row>
    <row r="6690" spans="5:14" x14ac:dyDescent="0.35">
      <c r="E6690" s="7"/>
      <c r="F6690" s="7"/>
      <c r="G6690" s="7"/>
      <c r="H6690" s="7"/>
      <c r="I6690" s="7"/>
      <c r="N6690" s="5"/>
    </row>
    <row r="6691" spans="5:14" x14ac:dyDescent="0.35">
      <c r="E6691" s="7"/>
      <c r="F6691" s="7"/>
      <c r="G6691" s="7"/>
      <c r="H6691" s="7"/>
      <c r="I6691" s="7"/>
      <c r="N6691" s="5"/>
    </row>
    <row r="6692" spans="5:14" x14ac:dyDescent="0.35">
      <c r="E6692" s="7"/>
      <c r="F6692" s="7"/>
      <c r="G6692" s="7"/>
      <c r="H6692" s="7"/>
      <c r="I6692" s="7"/>
      <c r="N6692" s="5"/>
    </row>
    <row r="6693" spans="5:14" x14ac:dyDescent="0.35">
      <c r="E6693" s="7"/>
      <c r="F6693" s="7"/>
      <c r="G6693" s="7"/>
      <c r="H6693" s="7"/>
      <c r="I6693" s="7"/>
      <c r="N6693" s="5"/>
    </row>
    <row r="6694" spans="5:14" x14ac:dyDescent="0.35">
      <c r="E6694" s="7"/>
      <c r="F6694" s="7"/>
      <c r="G6694" s="7"/>
      <c r="H6694" s="7"/>
      <c r="I6694" s="7"/>
      <c r="N6694" s="5"/>
    </row>
    <row r="6695" spans="5:14" x14ac:dyDescent="0.35">
      <c r="E6695" s="7"/>
      <c r="F6695" s="7"/>
      <c r="G6695" s="7"/>
      <c r="H6695" s="7"/>
      <c r="I6695" s="7"/>
      <c r="N6695" s="5"/>
    </row>
    <row r="6696" spans="5:14" x14ac:dyDescent="0.35">
      <c r="E6696" s="7"/>
      <c r="F6696" s="7"/>
      <c r="G6696" s="7"/>
      <c r="H6696" s="7"/>
      <c r="I6696" s="7"/>
      <c r="N6696" s="5"/>
    </row>
    <row r="6697" spans="5:14" x14ac:dyDescent="0.35">
      <c r="E6697" s="7"/>
      <c r="F6697" s="7"/>
      <c r="G6697" s="7"/>
      <c r="H6697" s="7"/>
      <c r="I6697" s="7"/>
      <c r="N6697" s="5"/>
    </row>
    <row r="6698" spans="5:14" x14ac:dyDescent="0.35">
      <c r="E6698" s="7"/>
      <c r="F6698" s="7"/>
      <c r="G6698" s="7"/>
      <c r="H6698" s="7"/>
      <c r="I6698" s="7"/>
      <c r="N6698" s="5"/>
    </row>
    <row r="6699" spans="5:14" x14ac:dyDescent="0.35">
      <c r="E6699" s="7"/>
      <c r="F6699" s="7"/>
      <c r="G6699" s="7"/>
      <c r="H6699" s="7"/>
      <c r="I6699" s="7"/>
      <c r="N6699" s="5"/>
    </row>
    <row r="6700" spans="5:14" x14ac:dyDescent="0.35">
      <c r="E6700" s="7"/>
      <c r="F6700" s="7"/>
      <c r="G6700" s="7"/>
      <c r="H6700" s="7"/>
      <c r="I6700" s="7"/>
      <c r="N6700" s="5"/>
    </row>
    <row r="6701" spans="5:14" x14ac:dyDescent="0.35">
      <c r="E6701" s="7"/>
      <c r="F6701" s="7"/>
      <c r="G6701" s="7"/>
      <c r="H6701" s="7"/>
      <c r="I6701" s="7"/>
      <c r="N6701" s="5"/>
    </row>
    <row r="6702" spans="5:14" x14ac:dyDescent="0.35">
      <c r="E6702" s="7"/>
      <c r="F6702" s="7"/>
      <c r="G6702" s="7"/>
      <c r="H6702" s="7"/>
      <c r="I6702" s="7"/>
      <c r="N6702" s="5"/>
    </row>
    <row r="6703" spans="5:14" x14ac:dyDescent="0.35">
      <c r="E6703" s="7"/>
      <c r="F6703" s="7"/>
      <c r="G6703" s="7"/>
      <c r="H6703" s="7"/>
      <c r="I6703" s="7"/>
      <c r="N6703" s="5"/>
    </row>
    <row r="6704" spans="5:14" x14ac:dyDescent="0.35">
      <c r="E6704" s="7"/>
      <c r="F6704" s="7"/>
      <c r="G6704" s="7"/>
      <c r="H6704" s="7"/>
      <c r="I6704" s="7"/>
      <c r="N6704" s="5"/>
    </row>
    <row r="6705" spans="5:14" x14ac:dyDescent="0.35">
      <c r="E6705" s="7"/>
      <c r="F6705" s="7"/>
      <c r="G6705" s="7"/>
      <c r="H6705" s="7"/>
      <c r="I6705" s="7"/>
      <c r="N6705" s="5"/>
    </row>
    <row r="6706" spans="5:14" x14ac:dyDescent="0.35">
      <c r="E6706" s="7"/>
      <c r="F6706" s="7"/>
      <c r="G6706" s="7"/>
      <c r="H6706" s="7"/>
      <c r="I6706" s="7"/>
      <c r="N6706" s="5"/>
    </row>
    <row r="6707" spans="5:14" x14ac:dyDescent="0.35">
      <c r="E6707" s="7"/>
      <c r="F6707" s="7"/>
      <c r="G6707" s="7"/>
      <c r="H6707" s="7"/>
      <c r="I6707" s="7"/>
      <c r="N6707" s="5"/>
    </row>
    <row r="6708" spans="5:14" x14ac:dyDescent="0.35">
      <c r="E6708" s="7"/>
      <c r="F6708" s="7"/>
      <c r="G6708" s="7"/>
      <c r="H6708" s="7"/>
      <c r="I6708" s="7"/>
      <c r="N6708" s="5"/>
    </row>
    <row r="6709" spans="5:14" x14ac:dyDescent="0.35">
      <c r="E6709" s="7"/>
      <c r="F6709" s="7"/>
      <c r="G6709" s="7"/>
      <c r="H6709" s="7"/>
      <c r="I6709" s="7"/>
      <c r="N6709" s="5"/>
    </row>
    <row r="6710" spans="5:14" x14ac:dyDescent="0.35">
      <c r="E6710" s="7"/>
      <c r="F6710" s="7"/>
      <c r="G6710" s="7"/>
      <c r="H6710" s="7"/>
      <c r="I6710" s="7"/>
      <c r="N6710" s="5"/>
    </row>
    <row r="6711" spans="5:14" x14ac:dyDescent="0.35">
      <c r="E6711" s="7"/>
      <c r="F6711" s="7"/>
      <c r="G6711" s="7"/>
      <c r="H6711" s="7"/>
      <c r="I6711" s="7"/>
      <c r="N6711" s="5"/>
    </row>
    <row r="6712" spans="5:14" x14ac:dyDescent="0.35">
      <c r="E6712" s="7"/>
      <c r="F6712" s="7"/>
      <c r="G6712" s="7"/>
      <c r="H6712" s="7"/>
      <c r="I6712" s="7"/>
      <c r="N6712" s="5"/>
    </row>
    <row r="6713" spans="5:14" x14ac:dyDescent="0.35">
      <c r="E6713" s="7"/>
      <c r="F6713" s="7"/>
      <c r="G6713" s="7"/>
      <c r="H6713" s="7"/>
      <c r="I6713" s="7"/>
      <c r="N6713" s="5"/>
    </row>
    <row r="6714" spans="5:14" x14ac:dyDescent="0.35">
      <c r="E6714" s="7"/>
      <c r="F6714" s="7"/>
      <c r="G6714" s="7"/>
      <c r="H6714" s="7"/>
      <c r="I6714" s="7"/>
      <c r="N6714" s="5"/>
    </row>
    <row r="6715" spans="5:14" x14ac:dyDescent="0.35">
      <c r="E6715" s="7"/>
      <c r="F6715" s="7"/>
      <c r="G6715" s="7"/>
      <c r="H6715" s="7"/>
      <c r="I6715" s="7"/>
      <c r="N6715" s="5"/>
    </row>
    <row r="6716" spans="5:14" x14ac:dyDescent="0.35">
      <c r="E6716" s="7"/>
      <c r="F6716" s="7"/>
      <c r="G6716" s="7"/>
      <c r="H6716" s="7"/>
      <c r="I6716" s="7"/>
      <c r="N6716" s="5"/>
    </row>
    <row r="6717" spans="5:14" x14ac:dyDescent="0.35">
      <c r="E6717" s="7"/>
      <c r="F6717" s="7"/>
      <c r="G6717" s="7"/>
      <c r="H6717" s="7"/>
      <c r="I6717" s="7"/>
      <c r="N6717" s="5"/>
    </row>
    <row r="6718" spans="5:14" x14ac:dyDescent="0.35">
      <c r="E6718" s="7"/>
      <c r="F6718" s="7"/>
      <c r="G6718" s="7"/>
      <c r="H6718" s="7"/>
      <c r="I6718" s="7"/>
      <c r="N6718" s="5"/>
    </row>
    <row r="6719" spans="5:14" x14ac:dyDescent="0.35">
      <c r="E6719" s="7"/>
      <c r="F6719" s="7"/>
      <c r="G6719" s="7"/>
      <c r="H6719" s="7"/>
      <c r="I6719" s="7"/>
      <c r="N6719" s="5"/>
    </row>
    <row r="6720" spans="5:14" x14ac:dyDescent="0.35">
      <c r="E6720" s="7"/>
      <c r="F6720" s="7"/>
      <c r="G6720" s="7"/>
      <c r="H6720" s="7"/>
      <c r="I6720" s="7"/>
      <c r="N6720" s="5"/>
    </row>
    <row r="6721" spans="5:14" x14ac:dyDescent="0.35">
      <c r="E6721" s="7"/>
      <c r="F6721" s="7"/>
      <c r="G6721" s="7"/>
      <c r="H6721" s="7"/>
      <c r="I6721" s="7"/>
      <c r="N6721" s="5"/>
    </row>
    <row r="6722" spans="5:14" x14ac:dyDescent="0.35">
      <c r="E6722" s="7"/>
      <c r="F6722" s="7"/>
      <c r="G6722" s="7"/>
      <c r="H6722" s="7"/>
      <c r="I6722" s="7"/>
      <c r="N6722" s="5"/>
    </row>
    <row r="6723" spans="5:14" x14ac:dyDescent="0.35">
      <c r="E6723" s="7"/>
      <c r="F6723" s="7"/>
      <c r="G6723" s="7"/>
      <c r="H6723" s="7"/>
      <c r="I6723" s="7"/>
      <c r="N6723" s="5"/>
    </row>
    <row r="6724" spans="5:14" x14ac:dyDescent="0.35">
      <c r="E6724" s="7"/>
      <c r="F6724" s="7"/>
      <c r="G6724" s="7"/>
      <c r="H6724" s="7"/>
      <c r="I6724" s="7"/>
      <c r="N6724" s="5"/>
    </row>
    <row r="6725" spans="5:14" x14ac:dyDescent="0.35">
      <c r="E6725" s="7"/>
      <c r="F6725" s="7"/>
      <c r="G6725" s="7"/>
      <c r="H6725" s="7"/>
      <c r="I6725" s="7"/>
      <c r="N6725" s="5"/>
    </row>
    <row r="6726" spans="5:14" x14ac:dyDescent="0.35">
      <c r="E6726" s="7"/>
      <c r="F6726" s="7"/>
      <c r="G6726" s="7"/>
      <c r="H6726" s="7"/>
      <c r="I6726" s="7"/>
      <c r="N6726" s="5"/>
    </row>
    <row r="6727" spans="5:14" x14ac:dyDescent="0.35">
      <c r="E6727" s="7"/>
      <c r="F6727" s="7"/>
      <c r="G6727" s="7"/>
      <c r="H6727" s="7"/>
      <c r="I6727" s="7"/>
      <c r="N6727" s="5"/>
    </row>
    <row r="6728" spans="5:14" x14ac:dyDescent="0.35">
      <c r="E6728" s="7"/>
      <c r="F6728" s="7"/>
      <c r="G6728" s="7"/>
      <c r="H6728" s="7"/>
      <c r="I6728" s="7"/>
      <c r="N6728" s="5"/>
    </row>
    <row r="6729" spans="5:14" x14ac:dyDescent="0.35">
      <c r="E6729" s="7"/>
      <c r="F6729" s="7"/>
      <c r="G6729" s="7"/>
      <c r="H6729" s="7"/>
      <c r="I6729" s="7"/>
      <c r="N6729" s="5"/>
    </row>
    <row r="6730" spans="5:14" x14ac:dyDescent="0.35">
      <c r="E6730" s="7"/>
      <c r="F6730" s="7"/>
      <c r="G6730" s="7"/>
      <c r="H6730" s="7"/>
      <c r="I6730" s="7"/>
      <c r="N6730" s="5"/>
    </row>
    <row r="6731" spans="5:14" x14ac:dyDescent="0.35">
      <c r="E6731" s="7"/>
      <c r="F6731" s="7"/>
      <c r="G6731" s="7"/>
      <c r="H6731" s="7"/>
      <c r="I6731" s="7"/>
      <c r="N6731" s="5"/>
    </row>
    <row r="6732" spans="5:14" x14ac:dyDescent="0.35">
      <c r="E6732" s="7"/>
      <c r="F6732" s="7"/>
      <c r="G6732" s="7"/>
      <c r="H6732" s="7"/>
      <c r="I6732" s="7"/>
      <c r="N6732" s="5"/>
    </row>
    <row r="6733" spans="5:14" x14ac:dyDescent="0.35">
      <c r="E6733" s="7"/>
      <c r="F6733" s="7"/>
      <c r="G6733" s="7"/>
      <c r="H6733" s="7"/>
      <c r="I6733" s="7"/>
      <c r="N6733" s="5"/>
    </row>
    <row r="6734" spans="5:14" x14ac:dyDescent="0.35">
      <c r="E6734" s="7"/>
      <c r="F6734" s="7"/>
      <c r="G6734" s="7"/>
      <c r="H6734" s="7"/>
      <c r="I6734" s="7"/>
      <c r="N6734" s="5"/>
    </row>
    <row r="6735" spans="5:14" x14ac:dyDescent="0.35">
      <c r="E6735" s="7"/>
      <c r="F6735" s="7"/>
      <c r="G6735" s="7"/>
      <c r="H6735" s="7"/>
      <c r="I6735" s="7"/>
      <c r="N6735" s="5"/>
    </row>
    <row r="6736" spans="5:14" x14ac:dyDescent="0.35">
      <c r="E6736" s="7"/>
      <c r="F6736" s="7"/>
      <c r="G6736" s="7"/>
      <c r="H6736" s="7"/>
      <c r="I6736" s="7"/>
      <c r="N6736" s="5"/>
    </row>
    <row r="6737" spans="5:14" x14ac:dyDescent="0.35">
      <c r="E6737" s="7"/>
      <c r="F6737" s="7"/>
      <c r="G6737" s="7"/>
      <c r="H6737" s="7"/>
      <c r="I6737" s="7"/>
      <c r="N6737" s="5"/>
    </row>
    <row r="6738" spans="5:14" x14ac:dyDescent="0.35">
      <c r="E6738" s="7"/>
      <c r="F6738" s="7"/>
      <c r="G6738" s="7"/>
      <c r="H6738" s="7"/>
      <c r="I6738" s="7"/>
      <c r="N6738" s="5"/>
    </row>
    <row r="6739" spans="5:14" x14ac:dyDescent="0.35">
      <c r="E6739" s="7"/>
      <c r="F6739" s="7"/>
      <c r="G6739" s="7"/>
      <c r="H6739" s="7"/>
      <c r="I6739" s="7"/>
      <c r="N6739" s="5"/>
    </row>
    <row r="6740" spans="5:14" x14ac:dyDescent="0.35">
      <c r="E6740" s="7"/>
      <c r="F6740" s="7"/>
      <c r="G6740" s="7"/>
      <c r="H6740" s="7"/>
      <c r="I6740" s="7"/>
      <c r="N6740" s="5"/>
    </row>
    <row r="6741" spans="5:14" x14ac:dyDescent="0.35">
      <c r="E6741" s="7"/>
      <c r="F6741" s="7"/>
      <c r="G6741" s="7"/>
      <c r="H6741" s="7"/>
      <c r="I6741" s="7"/>
      <c r="N6741" s="5"/>
    </row>
    <row r="6742" spans="5:14" x14ac:dyDescent="0.35">
      <c r="E6742" s="7"/>
      <c r="F6742" s="7"/>
      <c r="G6742" s="7"/>
      <c r="H6742" s="7"/>
      <c r="I6742" s="7"/>
      <c r="N6742" s="5"/>
    </row>
    <row r="6743" spans="5:14" x14ac:dyDescent="0.35">
      <c r="E6743" s="7"/>
      <c r="F6743" s="7"/>
      <c r="G6743" s="7"/>
      <c r="H6743" s="7"/>
      <c r="I6743" s="7"/>
      <c r="N6743" s="5"/>
    </row>
    <row r="6744" spans="5:14" x14ac:dyDescent="0.35">
      <c r="E6744" s="7"/>
      <c r="F6744" s="7"/>
      <c r="G6744" s="7"/>
      <c r="H6744" s="7"/>
      <c r="I6744" s="7"/>
      <c r="N6744" s="5"/>
    </row>
    <row r="6745" spans="5:14" x14ac:dyDescent="0.35">
      <c r="E6745" s="7"/>
      <c r="F6745" s="7"/>
      <c r="G6745" s="7"/>
      <c r="H6745" s="7"/>
      <c r="I6745" s="7"/>
      <c r="N6745" s="5"/>
    </row>
    <row r="6746" spans="5:14" x14ac:dyDescent="0.35">
      <c r="E6746" s="7"/>
      <c r="F6746" s="7"/>
      <c r="G6746" s="7"/>
      <c r="H6746" s="7"/>
      <c r="I6746" s="7"/>
      <c r="N6746" s="5"/>
    </row>
    <row r="6747" spans="5:14" x14ac:dyDescent="0.35">
      <c r="E6747" s="7"/>
      <c r="F6747" s="7"/>
      <c r="G6747" s="7"/>
      <c r="H6747" s="7"/>
      <c r="I6747" s="7"/>
      <c r="N6747" s="5"/>
    </row>
    <row r="6748" spans="5:14" x14ac:dyDescent="0.35">
      <c r="E6748" s="7"/>
      <c r="F6748" s="7"/>
      <c r="G6748" s="7"/>
      <c r="H6748" s="7"/>
      <c r="I6748" s="7"/>
      <c r="N6748" s="5"/>
    </row>
    <row r="6749" spans="5:14" x14ac:dyDescent="0.35">
      <c r="E6749" s="7"/>
      <c r="F6749" s="7"/>
      <c r="G6749" s="7"/>
      <c r="H6749" s="7"/>
      <c r="I6749" s="7"/>
      <c r="N6749" s="5"/>
    </row>
    <row r="6750" spans="5:14" x14ac:dyDescent="0.35">
      <c r="E6750" s="7"/>
      <c r="F6750" s="7"/>
      <c r="G6750" s="7"/>
      <c r="H6750" s="7"/>
      <c r="I6750" s="7"/>
      <c r="N6750" s="5"/>
    </row>
    <row r="6751" spans="5:14" x14ac:dyDescent="0.35">
      <c r="E6751" s="7"/>
      <c r="F6751" s="7"/>
      <c r="G6751" s="7"/>
      <c r="H6751" s="7"/>
      <c r="I6751" s="7"/>
      <c r="N6751" s="5"/>
    </row>
    <row r="6752" spans="5:14" x14ac:dyDescent="0.35">
      <c r="E6752" s="7"/>
      <c r="F6752" s="7"/>
      <c r="G6752" s="7"/>
      <c r="H6752" s="7"/>
      <c r="I6752" s="7"/>
      <c r="N6752" s="5"/>
    </row>
    <row r="6753" spans="5:14" x14ac:dyDescent="0.35">
      <c r="E6753" s="7"/>
      <c r="F6753" s="7"/>
      <c r="G6753" s="7"/>
      <c r="H6753" s="7"/>
      <c r="I6753" s="7"/>
      <c r="N6753" s="5"/>
    </row>
    <row r="6754" spans="5:14" x14ac:dyDescent="0.35">
      <c r="E6754" s="7"/>
      <c r="F6754" s="7"/>
      <c r="G6754" s="7"/>
      <c r="H6754" s="7"/>
      <c r="I6754" s="7"/>
      <c r="N6754" s="5"/>
    </row>
    <row r="6755" spans="5:14" x14ac:dyDescent="0.35">
      <c r="E6755" s="7"/>
      <c r="F6755" s="7"/>
      <c r="G6755" s="7"/>
      <c r="H6755" s="7"/>
      <c r="I6755" s="7"/>
      <c r="N6755" s="5"/>
    </row>
    <row r="6756" spans="5:14" x14ac:dyDescent="0.35">
      <c r="E6756" s="7"/>
      <c r="F6756" s="7"/>
      <c r="G6756" s="7"/>
      <c r="H6756" s="7"/>
      <c r="I6756" s="7"/>
      <c r="N6756" s="5"/>
    </row>
    <row r="6757" spans="5:14" x14ac:dyDescent="0.35">
      <c r="E6757" s="7"/>
      <c r="F6757" s="7"/>
      <c r="G6757" s="7"/>
      <c r="H6757" s="7"/>
      <c r="I6757" s="7"/>
      <c r="N6757" s="5"/>
    </row>
    <row r="6758" spans="5:14" x14ac:dyDescent="0.35">
      <c r="E6758" s="7"/>
      <c r="F6758" s="7"/>
      <c r="G6758" s="7"/>
      <c r="H6758" s="7"/>
      <c r="I6758" s="7"/>
      <c r="N6758" s="5"/>
    </row>
    <row r="6759" spans="5:14" x14ac:dyDescent="0.35">
      <c r="E6759" s="7"/>
      <c r="F6759" s="7"/>
      <c r="G6759" s="7"/>
      <c r="H6759" s="7"/>
      <c r="I6759" s="7"/>
      <c r="N6759" s="5"/>
    </row>
    <row r="6760" spans="5:14" x14ac:dyDescent="0.35">
      <c r="E6760" s="7"/>
      <c r="F6760" s="7"/>
      <c r="G6760" s="7"/>
      <c r="H6760" s="7"/>
      <c r="I6760" s="7"/>
      <c r="N6760" s="5"/>
    </row>
    <row r="6761" spans="5:14" x14ac:dyDescent="0.35">
      <c r="E6761" s="7"/>
      <c r="F6761" s="7"/>
      <c r="G6761" s="7"/>
      <c r="H6761" s="7"/>
      <c r="I6761" s="7"/>
      <c r="N6761" s="5"/>
    </row>
    <row r="6762" spans="5:14" x14ac:dyDescent="0.35">
      <c r="E6762" s="7"/>
      <c r="F6762" s="7"/>
      <c r="G6762" s="7"/>
      <c r="H6762" s="7"/>
      <c r="I6762" s="7"/>
      <c r="N6762" s="5"/>
    </row>
    <row r="6763" spans="5:14" x14ac:dyDescent="0.35">
      <c r="E6763" s="7"/>
      <c r="F6763" s="7"/>
      <c r="G6763" s="7"/>
      <c r="H6763" s="7"/>
      <c r="I6763" s="7"/>
      <c r="N6763" s="5"/>
    </row>
    <row r="6764" spans="5:14" x14ac:dyDescent="0.35">
      <c r="E6764" s="7"/>
      <c r="F6764" s="7"/>
      <c r="G6764" s="7"/>
      <c r="H6764" s="7"/>
      <c r="I6764" s="7"/>
      <c r="N6764" s="5"/>
    </row>
    <row r="6765" spans="5:14" x14ac:dyDescent="0.35">
      <c r="E6765" s="7"/>
      <c r="F6765" s="7"/>
      <c r="G6765" s="7"/>
      <c r="H6765" s="7"/>
      <c r="I6765" s="7"/>
      <c r="N6765" s="5"/>
    </row>
    <row r="6766" spans="5:14" x14ac:dyDescent="0.35">
      <c r="E6766" s="7"/>
      <c r="F6766" s="7"/>
      <c r="G6766" s="7"/>
      <c r="H6766" s="7"/>
      <c r="I6766" s="7"/>
      <c r="N6766" s="5"/>
    </row>
    <row r="6767" spans="5:14" x14ac:dyDescent="0.35">
      <c r="E6767" s="7"/>
      <c r="F6767" s="7"/>
      <c r="G6767" s="7"/>
      <c r="H6767" s="7"/>
      <c r="I6767" s="7"/>
      <c r="N6767" s="5"/>
    </row>
    <row r="6768" spans="5:14" x14ac:dyDescent="0.35">
      <c r="E6768" s="7"/>
      <c r="F6768" s="7"/>
      <c r="G6768" s="7"/>
      <c r="H6768" s="7"/>
      <c r="I6768" s="7"/>
      <c r="N6768" s="5"/>
    </row>
    <row r="6769" spans="5:14" x14ac:dyDescent="0.35">
      <c r="E6769" s="7"/>
      <c r="F6769" s="7"/>
      <c r="G6769" s="7"/>
      <c r="H6769" s="7"/>
      <c r="I6769" s="7"/>
      <c r="N6769" s="5"/>
    </row>
    <row r="6770" spans="5:14" x14ac:dyDescent="0.35">
      <c r="E6770" s="7"/>
      <c r="F6770" s="7"/>
      <c r="G6770" s="7"/>
      <c r="H6770" s="7"/>
      <c r="I6770" s="7"/>
      <c r="N6770" s="5"/>
    </row>
    <row r="6771" spans="5:14" x14ac:dyDescent="0.35">
      <c r="E6771" s="7"/>
      <c r="F6771" s="7"/>
      <c r="G6771" s="7"/>
      <c r="H6771" s="7"/>
      <c r="I6771" s="7"/>
      <c r="N6771" s="5"/>
    </row>
    <row r="6772" spans="5:14" x14ac:dyDescent="0.35">
      <c r="E6772" s="7"/>
      <c r="F6772" s="7"/>
      <c r="G6772" s="7"/>
      <c r="H6772" s="7"/>
      <c r="I6772" s="7"/>
      <c r="N6772" s="5"/>
    </row>
    <row r="6773" spans="5:14" x14ac:dyDescent="0.35">
      <c r="E6773" s="7"/>
      <c r="F6773" s="7"/>
      <c r="G6773" s="7"/>
      <c r="H6773" s="7"/>
      <c r="I6773" s="7"/>
      <c r="N6773" s="5"/>
    </row>
    <row r="6774" spans="5:14" x14ac:dyDescent="0.35">
      <c r="E6774" s="7"/>
      <c r="F6774" s="7"/>
      <c r="G6774" s="7"/>
      <c r="H6774" s="7"/>
      <c r="I6774" s="7"/>
      <c r="N6774" s="5"/>
    </row>
    <row r="6775" spans="5:14" x14ac:dyDescent="0.35">
      <c r="E6775" s="7"/>
      <c r="F6775" s="7"/>
      <c r="G6775" s="7"/>
      <c r="H6775" s="7"/>
      <c r="I6775" s="7"/>
      <c r="N6775" s="5"/>
    </row>
    <row r="6776" spans="5:14" x14ac:dyDescent="0.35">
      <c r="E6776" s="7"/>
      <c r="F6776" s="7"/>
      <c r="G6776" s="7"/>
      <c r="H6776" s="7"/>
      <c r="I6776" s="7"/>
      <c r="N6776" s="5"/>
    </row>
    <row r="6777" spans="5:14" x14ac:dyDescent="0.35">
      <c r="E6777" s="7"/>
      <c r="F6777" s="7"/>
      <c r="G6777" s="7"/>
      <c r="H6777" s="7"/>
      <c r="I6777" s="7"/>
      <c r="N6777" s="5"/>
    </row>
    <row r="6778" spans="5:14" x14ac:dyDescent="0.35">
      <c r="E6778" s="7"/>
      <c r="F6778" s="7"/>
      <c r="G6778" s="7"/>
      <c r="H6778" s="7"/>
      <c r="I6778" s="7"/>
      <c r="N6778" s="5"/>
    </row>
    <row r="6779" spans="5:14" x14ac:dyDescent="0.35">
      <c r="E6779" s="7"/>
      <c r="F6779" s="7"/>
      <c r="G6779" s="7"/>
      <c r="H6779" s="7"/>
      <c r="I6779" s="7"/>
      <c r="N6779" s="5"/>
    </row>
    <row r="6780" spans="5:14" x14ac:dyDescent="0.35">
      <c r="E6780" s="7"/>
      <c r="F6780" s="7"/>
      <c r="G6780" s="7"/>
      <c r="H6780" s="7"/>
      <c r="I6780" s="7"/>
      <c r="N6780" s="5"/>
    </row>
    <row r="6781" spans="5:14" x14ac:dyDescent="0.35">
      <c r="E6781" s="7"/>
      <c r="F6781" s="7"/>
      <c r="G6781" s="7"/>
      <c r="H6781" s="7"/>
      <c r="I6781" s="7"/>
      <c r="N6781" s="5"/>
    </row>
    <row r="6782" spans="5:14" x14ac:dyDescent="0.35">
      <c r="E6782" s="7"/>
      <c r="F6782" s="7"/>
      <c r="G6782" s="7"/>
      <c r="H6782" s="7"/>
      <c r="I6782" s="7"/>
      <c r="N6782" s="5"/>
    </row>
    <row r="6783" spans="5:14" x14ac:dyDescent="0.35">
      <c r="E6783" s="7"/>
      <c r="F6783" s="7"/>
      <c r="G6783" s="7"/>
      <c r="H6783" s="7"/>
      <c r="I6783" s="7"/>
      <c r="N6783" s="5"/>
    </row>
    <row r="6784" spans="5:14" x14ac:dyDescent="0.35">
      <c r="E6784" s="7"/>
      <c r="F6784" s="7"/>
      <c r="G6784" s="7"/>
      <c r="H6784" s="7"/>
      <c r="I6784" s="7"/>
      <c r="N6784" s="5"/>
    </row>
    <row r="6785" spans="5:14" x14ac:dyDescent="0.35">
      <c r="E6785" s="7"/>
      <c r="F6785" s="7"/>
      <c r="G6785" s="7"/>
      <c r="H6785" s="7"/>
      <c r="I6785" s="7"/>
      <c r="N6785" s="5"/>
    </row>
    <row r="6786" spans="5:14" x14ac:dyDescent="0.35">
      <c r="E6786" s="7"/>
      <c r="F6786" s="7"/>
      <c r="G6786" s="7"/>
      <c r="H6786" s="7"/>
      <c r="I6786" s="7"/>
      <c r="N6786" s="5"/>
    </row>
    <row r="6787" spans="5:14" x14ac:dyDescent="0.35">
      <c r="E6787" s="7"/>
      <c r="F6787" s="7"/>
      <c r="G6787" s="7"/>
      <c r="H6787" s="7"/>
      <c r="I6787" s="7"/>
      <c r="N6787" s="5"/>
    </row>
    <row r="6788" spans="5:14" x14ac:dyDescent="0.35">
      <c r="E6788" s="7"/>
      <c r="F6788" s="7"/>
      <c r="G6788" s="7"/>
      <c r="H6788" s="7"/>
      <c r="I6788" s="7"/>
      <c r="N6788" s="5"/>
    </row>
    <row r="6789" spans="5:14" x14ac:dyDescent="0.35">
      <c r="E6789" s="7"/>
      <c r="F6789" s="7"/>
      <c r="G6789" s="7"/>
      <c r="H6789" s="7"/>
      <c r="I6789" s="7"/>
      <c r="N6789" s="5"/>
    </row>
    <row r="6790" spans="5:14" x14ac:dyDescent="0.35">
      <c r="E6790" s="7"/>
      <c r="F6790" s="7"/>
      <c r="G6790" s="7"/>
      <c r="H6790" s="7"/>
      <c r="I6790" s="7"/>
      <c r="N6790" s="5"/>
    </row>
    <row r="6791" spans="5:14" x14ac:dyDescent="0.35">
      <c r="E6791" s="7"/>
      <c r="F6791" s="7"/>
      <c r="G6791" s="7"/>
      <c r="H6791" s="7"/>
      <c r="I6791" s="7"/>
      <c r="N6791" s="5"/>
    </row>
    <row r="6792" spans="5:14" x14ac:dyDescent="0.35">
      <c r="E6792" s="7"/>
      <c r="F6792" s="7"/>
      <c r="G6792" s="7"/>
      <c r="H6792" s="7"/>
      <c r="I6792" s="7"/>
      <c r="N6792" s="5"/>
    </row>
    <row r="6793" spans="5:14" x14ac:dyDescent="0.35">
      <c r="E6793" s="7"/>
      <c r="F6793" s="7"/>
      <c r="G6793" s="7"/>
      <c r="H6793" s="7"/>
      <c r="I6793" s="7"/>
      <c r="N6793" s="5"/>
    </row>
    <row r="6794" spans="5:14" x14ac:dyDescent="0.35">
      <c r="E6794" s="7"/>
      <c r="F6794" s="7"/>
      <c r="G6794" s="7"/>
      <c r="H6794" s="7"/>
      <c r="I6794" s="7"/>
      <c r="N6794" s="5"/>
    </row>
    <row r="6795" spans="5:14" x14ac:dyDescent="0.35">
      <c r="E6795" s="7"/>
      <c r="F6795" s="7"/>
      <c r="G6795" s="7"/>
      <c r="H6795" s="7"/>
      <c r="I6795" s="7"/>
      <c r="N6795" s="5"/>
    </row>
    <row r="6796" spans="5:14" x14ac:dyDescent="0.35">
      <c r="E6796" s="7"/>
      <c r="F6796" s="7"/>
      <c r="G6796" s="7"/>
      <c r="H6796" s="7"/>
      <c r="I6796" s="7"/>
      <c r="N6796" s="5"/>
    </row>
    <row r="6797" spans="5:14" x14ac:dyDescent="0.35">
      <c r="E6797" s="7"/>
      <c r="F6797" s="7"/>
      <c r="G6797" s="7"/>
      <c r="H6797" s="7"/>
      <c r="I6797" s="7"/>
      <c r="N6797" s="5"/>
    </row>
    <row r="6798" spans="5:14" x14ac:dyDescent="0.35">
      <c r="E6798" s="7"/>
      <c r="F6798" s="7"/>
      <c r="G6798" s="7"/>
      <c r="H6798" s="7"/>
      <c r="I6798" s="7"/>
      <c r="N6798" s="5"/>
    </row>
    <row r="6799" spans="5:14" x14ac:dyDescent="0.35">
      <c r="E6799" s="7"/>
      <c r="F6799" s="7"/>
      <c r="G6799" s="7"/>
      <c r="H6799" s="7"/>
      <c r="I6799" s="7"/>
      <c r="N6799" s="5"/>
    </row>
    <row r="6800" spans="5:14" x14ac:dyDescent="0.35">
      <c r="E6800" s="7"/>
      <c r="F6800" s="7"/>
      <c r="G6800" s="7"/>
      <c r="H6800" s="7"/>
      <c r="I6800" s="7"/>
      <c r="N6800" s="5"/>
    </row>
    <row r="6801" spans="5:14" x14ac:dyDescent="0.35">
      <c r="E6801" s="7"/>
      <c r="F6801" s="7"/>
      <c r="G6801" s="7"/>
      <c r="H6801" s="7"/>
      <c r="I6801" s="7"/>
      <c r="N6801" s="5"/>
    </row>
    <row r="6802" spans="5:14" x14ac:dyDescent="0.35">
      <c r="E6802" s="7"/>
      <c r="F6802" s="7"/>
      <c r="G6802" s="7"/>
      <c r="H6802" s="7"/>
      <c r="I6802" s="7"/>
      <c r="N6802" s="5"/>
    </row>
    <row r="6803" spans="5:14" x14ac:dyDescent="0.35">
      <c r="E6803" s="7"/>
      <c r="F6803" s="7"/>
      <c r="G6803" s="7"/>
      <c r="H6803" s="7"/>
      <c r="I6803" s="7"/>
      <c r="N6803" s="5"/>
    </row>
    <row r="6804" spans="5:14" x14ac:dyDescent="0.35">
      <c r="E6804" s="7"/>
      <c r="F6804" s="7"/>
      <c r="G6804" s="7"/>
      <c r="H6804" s="7"/>
      <c r="I6804" s="7"/>
      <c r="N6804" s="5"/>
    </row>
    <row r="6805" spans="5:14" x14ac:dyDescent="0.35">
      <c r="E6805" s="7"/>
      <c r="F6805" s="7"/>
      <c r="G6805" s="7"/>
      <c r="H6805" s="7"/>
      <c r="I6805" s="7"/>
      <c r="N6805" s="5"/>
    </row>
    <row r="6806" spans="5:14" x14ac:dyDescent="0.35">
      <c r="E6806" s="7"/>
      <c r="F6806" s="7"/>
      <c r="G6806" s="7"/>
      <c r="H6806" s="7"/>
      <c r="I6806" s="7"/>
      <c r="N6806" s="5"/>
    </row>
    <row r="6807" spans="5:14" x14ac:dyDescent="0.35">
      <c r="E6807" s="7"/>
      <c r="F6807" s="7"/>
      <c r="G6807" s="7"/>
      <c r="H6807" s="7"/>
      <c r="I6807" s="7"/>
      <c r="N6807" s="5"/>
    </row>
    <row r="6808" spans="5:14" x14ac:dyDescent="0.35">
      <c r="E6808" s="7"/>
      <c r="F6808" s="7"/>
      <c r="G6808" s="7"/>
      <c r="H6808" s="7"/>
      <c r="I6808" s="7"/>
      <c r="N6808" s="5"/>
    </row>
    <row r="6809" spans="5:14" x14ac:dyDescent="0.35">
      <c r="E6809" s="7"/>
      <c r="F6809" s="7"/>
      <c r="G6809" s="7"/>
      <c r="H6809" s="7"/>
      <c r="I6809" s="7"/>
      <c r="N6809" s="5"/>
    </row>
    <row r="6810" spans="5:14" x14ac:dyDescent="0.35">
      <c r="E6810" s="7"/>
      <c r="F6810" s="7"/>
      <c r="G6810" s="7"/>
      <c r="H6810" s="7"/>
      <c r="I6810" s="7"/>
      <c r="N6810" s="5"/>
    </row>
    <row r="6811" spans="5:14" x14ac:dyDescent="0.35">
      <c r="E6811" s="7"/>
      <c r="F6811" s="7"/>
      <c r="G6811" s="7"/>
      <c r="H6811" s="7"/>
      <c r="I6811" s="7"/>
      <c r="N6811" s="5"/>
    </row>
    <row r="6812" spans="5:14" x14ac:dyDescent="0.35">
      <c r="E6812" s="7"/>
      <c r="F6812" s="7"/>
      <c r="G6812" s="7"/>
      <c r="H6812" s="7"/>
      <c r="I6812" s="7"/>
      <c r="N6812" s="5"/>
    </row>
    <row r="6813" spans="5:14" x14ac:dyDescent="0.35">
      <c r="E6813" s="7"/>
      <c r="F6813" s="7"/>
      <c r="G6813" s="7"/>
      <c r="H6813" s="7"/>
      <c r="I6813" s="7"/>
      <c r="N6813" s="5"/>
    </row>
    <row r="6814" spans="5:14" x14ac:dyDescent="0.35">
      <c r="E6814" s="7"/>
      <c r="F6814" s="7"/>
      <c r="G6814" s="7"/>
      <c r="H6814" s="7"/>
      <c r="I6814" s="7"/>
      <c r="N6814" s="5"/>
    </row>
    <row r="6815" spans="5:14" x14ac:dyDescent="0.35">
      <c r="E6815" s="7"/>
      <c r="F6815" s="7"/>
      <c r="G6815" s="7"/>
      <c r="H6815" s="7"/>
      <c r="I6815" s="7"/>
      <c r="N6815" s="5"/>
    </row>
    <row r="6816" spans="5:14" x14ac:dyDescent="0.35">
      <c r="E6816" s="7"/>
      <c r="F6816" s="7"/>
      <c r="G6816" s="7"/>
      <c r="H6816" s="7"/>
      <c r="I6816" s="7"/>
      <c r="N6816" s="5"/>
    </row>
    <row r="6817" spans="5:14" x14ac:dyDescent="0.35">
      <c r="E6817" s="7"/>
      <c r="F6817" s="7"/>
      <c r="G6817" s="7"/>
      <c r="H6817" s="7"/>
      <c r="I6817" s="7"/>
      <c r="N6817" s="5"/>
    </row>
    <row r="6818" spans="5:14" x14ac:dyDescent="0.35">
      <c r="E6818" s="7"/>
      <c r="F6818" s="7"/>
      <c r="G6818" s="7"/>
      <c r="H6818" s="7"/>
      <c r="I6818" s="7"/>
      <c r="N6818" s="5"/>
    </row>
    <row r="6819" spans="5:14" x14ac:dyDescent="0.35">
      <c r="E6819" s="7"/>
      <c r="F6819" s="7"/>
      <c r="G6819" s="7"/>
      <c r="H6819" s="7"/>
      <c r="I6819" s="7"/>
      <c r="N6819" s="5"/>
    </row>
    <row r="6820" spans="5:14" x14ac:dyDescent="0.35">
      <c r="E6820" s="7"/>
      <c r="F6820" s="7"/>
      <c r="G6820" s="7"/>
      <c r="H6820" s="7"/>
      <c r="I6820" s="7"/>
      <c r="N6820" s="5"/>
    </row>
    <row r="6821" spans="5:14" x14ac:dyDescent="0.35">
      <c r="E6821" s="7"/>
      <c r="F6821" s="7"/>
      <c r="G6821" s="7"/>
      <c r="H6821" s="7"/>
      <c r="I6821" s="7"/>
      <c r="N6821" s="5"/>
    </row>
    <row r="6822" spans="5:14" x14ac:dyDescent="0.35">
      <c r="E6822" s="7"/>
      <c r="F6822" s="7"/>
      <c r="G6822" s="7"/>
      <c r="H6822" s="7"/>
      <c r="I6822" s="7"/>
      <c r="N6822" s="5"/>
    </row>
    <row r="6823" spans="5:14" x14ac:dyDescent="0.35">
      <c r="E6823" s="7"/>
      <c r="F6823" s="7"/>
      <c r="G6823" s="7"/>
      <c r="H6823" s="7"/>
      <c r="I6823" s="7"/>
      <c r="N6823" s="5"/>
    </row>
    <row r="6824" spans="5:14" x14ac:dyDescent="0.35">
      <c r="E6824" s="7"/>
      <c r="F6824" s="7"/>
      <c r="G6824" s="7"/>
      <c r="H6824" s="7"/>
      <c r="I6824" s="7"/>
      <c r="N6824" s="5"/>
    </row>
    <row r="6825" spans="5:14" x14ac:dyDescent="0.35">
      <c r="E6825" s="7"/>
      <c r="F6825" s="7"/>
      <c r="G6825" s="7"/>
      <c r="H6825" s="7"/>
      <c r="I6825" s="7"/>
      <c r="N6825" s="5"/>
    </row>
    <row r="6826" spans="5:14" x14ac:dyDescent="0.35">
      <c r="E6826" s="7"/>
      <c r="F6826" s="7"/>
      <c r="G6826" s="7"/>
      <c r="H6826" s="7"/>
      <c r="I6826" s="7"/>
      <c r="N6826" s="5"/>
    </row>
    <row r="6827" spans="5:14" x14ac:dyDescent="0.35">
      <c r="E6827" s="7"/>
      <c r="F6827" s="7"/>
      <c r="G6827" s="7"/>
      <c r="H6827" s="7"/>
      <c r="I6827" s="7"/>
      <c r="N6827" s="5"/>
    </row>
    <row r="6828" spans="5:14" x14ac:dyDescent="0.35">
      <c r="E6828" s="7"/>
      <c r="F6828" s="7"/>
      <c r="G6828" s="7"/>
      <c r="H6828" s="7"/>
      <c r="I6828" s="7"/>
      <c r="N6828" s="5"/>
    </row>
    <row r="6829" spans="5:14" x14ac:dyDescent="0.35">
      <c r="E6829" s="7"/>
      <c r="F6829" s="7"/>
      <c r="G6829" s="7"/>
      <c r="H6829" s="7"/>
      <c r="I6829" s="7"/>
      <c r="N6829" s="5"/>
    </row>
    <row r="6830" spans="5:14" x14ac:dyDescent="0.35">
      <c r="E6830" s="7"/>
      <c r="F6830" s="7"/>
      <c r="G6830" s="7"/>
      <c r="H6830" s="7"/>
      <c r="I6830" s="7"/>
      <c r="N6830" s="5"/>
    </row>
    <row r="6831" spans="5:14" x14ac:dyDescent="0.35">
      <c r="E6831" s="7"/>
      <c r="F6831" s="7"/>
      <c r="G6831" s="7"/>
      <c r="H6831" s="7"/>
      <c r="I6831" s="7"/>
      <c r="N6831" s="5"/>
    </row>
    <row r="6832" spans="5:14" x14ac:dyDescent="0.35">
      <c r="E6832" s="7"/>
      <c r="F6832" s="7"/>
      <c r="G6832" s="7"/>
      <c r="H6832" s="7"/>
      <c r="I6832" s="7"/>
      <c r="N6832" s="5"/>
    </row>
    <row r="6833" spans="5:14" x14ac:dyDescent="0.35">
      <c r="E6833" s="7"/>
      <c r="F6833" s="7"/>
      <c r="G6833" s="7"/>
      <c r="H6833" s="7"/>
      <c r="I6833" s="7"/>
      <c r="N6833" s="5"/>
    </row>
    <row r="6834" spans="5:14" x14ac:dyDescent="0.35">
      <c r="E6834" s="7"/>
      <c r="F6834" s="7"/>
      <c r="G6834" s="7"/>
      <c r="H6834" s="7"/>
      <c r="I6834" s="7"/>
      <c r="N6834" s="5"/>
    </row>
    <row r="6835" spans="5:14" x14ac:dyDescent="0.35">
      <c r="E6835" s="7"/>
      <c r="F6835" s="7"/>
      <c r="G6835" s="7"/>
      <c r="H6835" s="7"/>
      <c r="I6835" s="7"/>
      <c r="N6835" s="5"/>
    </row>
    <row r="6836" spans="5:14" x14ac:dyDescent="0.35">
      <c r="E6836" s="7"/>
      <c r="F6836" s="7"/>
      <c r="G6836" s="7"/>
      <c r="H6836" s="7"/>
      <c r="I6836" s="7"/>
      <c r="N6836" s="5"/>
    </row>
    <row r="6837" spans="5:14" x14ac:dyDescent="0.35">
      <c r="E6837" s="7"/>
      <c r="F6837" s="7"/>
      <c r="G6837" s="7"/>
      <c r="H6837" s="7"/>
      <c r="I6837" s="7"/>
      <c r="N6837" s="5"/>
    </row>
    <row r="6838" spans="5:14" x14ac:dyDescent="0.35">
      <c r="E6838" s="7"/>
      <c r="F6838" s="7"/>
      <c r="G6838" s="7"/>
      <c r="H6838" s="7"/>
      <c r="I6838" s="7"/>
      <c r="N6838" s="5"/>
    </row>
    <row r="6839" spans="5:14" x14ac:dyDescent="0.35">
      <c r="E6839" s="7"/>
      <c r="F6839" s="7"/>
      <c r="G6839" s="7"/>
      <c r="H6839" s="7"/>
      <c r="I6839" s="7"/>
      <c r="N6839" s="5"/>
    </row>
    <row r="6840" spans="5:14" x14ac:dyDescent="0.35">
      <c r="E6840" s="7"/>
      <c r="F6840" s="7"/>
      <c r="G6840" s="7"/>
      <c r="H6840" s="7"/>
      <c r="I6840" s="7"/>
      <c r="N6840" s="5"/>
    </row>
    <row r="6841" spans="5:14" x14ac:dyDescent="0.35">
      <c r="E6841" s="7"/>
      <c r="F6841" s="7"/>
      <c r="G6841" s="7"/>
      <c r="H6841" s="7"/>
      <c r="I6841" s="7"/>
      <c r="N6841" s="5"/>
    </row>
    <row r="6842" spans="5:14" x14ac:dyDescent="0.35">
      <c r="E6842" s="7"/>
      <c r="F6842" s="7"/>
      <c r="G6842" s="7"/>
      <c r="H6842" s="7"/>
      <c r="I6842" s="7"/>
      <c r="N6842" s="5"/>
    </row>
    <row r="6843" spans="5:14" x14ac:dyDescent="0.35">
      <c r="E6843" s="7"/>
      <c r="F6843" s="7"/>
      <c r="G6843" s="7"/>
      <c r="H6843" s="7"/>
      <c r="I6843" s="7"/>
      <c r="N6843" s="5"/>
    </row>
    <row r="6844" spans="5:14" x14ac:dyDescent="0.35">
      <c r="E6844" s="7"/>
      <c r="F6844" s="7"/>
      <c r="G6844" s="7"/>
      <c r="H6844" s="7"/>
      <c r="I6844" s="7"/>
      <c r="N6844" s="5"/>
    </row>
    <row r="6845" spans="5:14" x14ac:dyDescent="0.35">
      <c r="E6845" s="7"/>
      <c r="F6845" s="7"/>
      <c r="G6845" s="7"/>
      <c r="H6845" s="7"/>
      <c r="I6845" s="7"/>
      <c r="N6845" s="5"/>
    </row>
    <row r="6846" spans="5:14" x14ac:dyDescent="0.35">
      <c r="E6846" s="7"/>
      <c r="F6846" s="7"/>
      <c r="G6846" s="7"/>
      <c r="H6846" s="7"/>
      <c r="I6846" s="7"/>
      <c r="N6846" s="5"/>
    </row>
    <row r="6847" spans="5:14" x14ac:dyDescent="0.35">
      <c r="E6847" s="7"/>
      <c r="F6847" s="7"/>
      <c r="G6847" s="7"/>
      <c r="H6847" s="7"/>
      <c r="I6847" s="7"/>
      <c r="N6847" s="5"/>
    </row>
    <row r="6848" spans="5:14" x14ac:dyDescent="0.35">
      <c r="E6848" s="7"/>
      <c r="F6848" s="7"/>
      <c r="G6848" s="7"/>
      <c r="H6848" s="7"/>
      <c r="I6848" s="7"/>
      <c r="N6848" s="5"/>
    </row>
    <row r="6849" spans="5:14" x14ac:dyDescent="0.35">
      <c r="E6849" s="7"/>
      <c r="F6849" s="7"/>
      <c r="G6849" s="7"/>
      <c r="H6849" s="7"/>
      <c r="I6849" s="7"/>
      <c r="N6849" s="5"/>
    </row>
    <row r="6850" spans="5:14" x14ac:dyDescent="0.35">
      <c r="E6850" s="7"/>
      <c r="F6850" s="7"/>
      <c r="G6850" s="7"/>
      <c r="H6850" s="7"/>
      <c r="I6850" s="7"/>
      <c r="N6850" s="5"/>
    </row>
    <row r="6851" spans="5:14" x14ac:dyDescent="0.35">
      <c r="E6851" s="7"/>
      <c r="F6851" s="7"/>
      <c r="G6851" s="7"/>
      <c r="H6851" s="7"/>
      <c r="I6851" s="7"/>
      <c r="N6851" s="5"/>
    </row>
    <row r="6852" spans="5:14" x14ac:dyDescent="0.35">
      <c r="E6852" s="7"/>
      <c r="F6852" s="7"/>
      <c r="G6852" s="7"/>
      <c r="H6852" s="7"/>
      <c r="I6852" s="7"/>
      <c r="N6852" s="5"/>
    </row>
    <row r="6853" spans="5:14" x14ac:dyDescent="0.35">
      <c r="E6853" s="7"/>
      <c r="F6853" s="7"/>
      <c r="G6853" s="7"/>
      <c r="H6853" s="7"/>
      <c r="I6853" s="7"/>
      <c r="N6853" s="5"/>
    </row>
    <row r="6854" spans="5:14" x14ac:dyDescent="0.35">
      <c r="E6854" s="7"/>
      <c r="F6854" s="7"/>
      <c r="G6854" s="7"/>
      <c r="H6854" s="7"/>
      <c r="I6854" s="7"/>
      <c r="N6854" s="5"/>
    </row>
    <row r="6855" spans="5:14" x14ac:dyDescent="0.35">
      <c r="E6855" s="7"/>
      <c r="F6855" s="7"/>
      <c r="G6855" s="7"/>
      <c r="H6855" s="7"/>
      <c r="I6855" s="7"/>
      <c r="N6855" s="5"/>
    </row>
    <row r="6856" spans="5:14" x14ac:dyDescent="0.35">
      <c r="E6856" s="7"/>
      <c r="F6856" s="7"/>
      <c r="G6856" s="7"/>
      <c r="H6856" s="7"/>
      <c r="I6856" s="7"/>
      <c r="N6856" s="5"/>
    </row>
    <row r="6857" spans="5:14" x14ac:dyDescent="0.35">
      <c r="E6857" s="7"/>
      <c r="F6857" s="7"/>
      <c r="G6857" s="7"/>
      <c r="H6857" s="7"/>
      <c r="I6857" s="7"/>
      <c r="N6857" s="5"/>
    </row>
    <row r="6858" spans="5:14" x14ac:dyDescent="0.35">
      <c r="E6858" s="7"/>
      <c r="F6858" s="7"/>
      <c r="G6858" s="7"/>
      <c r="H6858" s="7"/>
      <c r="I6858" s="7"/>
      <c r="N6858" s="5"/>
    </row>
    <row r="6859" spans="5:14" x14ac:dyDescent="0.35">
      <c r="E6859" s="7"/>
      <c r="F6859" s="7"/>
      <c r="G6859" s="7"/>
      <c r="H6859" s="7"/>
      <c r="I6859" s="7"/>
      <c r="N6859" s="5"/>
    </row>
    <row r="6860" spans="5:14" x14ac:dyDescent="0.35">
      <c r="E6860" s="7"/>
      <c r="F6860" s="7"/>
      <c r="G6860" s="7"/>
      <c r="H6860" s="7"/>
      <c r="I6860" s="7"/>
      <c r="N6860" s="5"/>
    </row>
    <row r="6861" spans="5:14" x14ac:dyDescent="0.35">
      <c r="E6861" s="7"/>
      <c r="F6861" s="7"/>
      <c r="G6861" s="7"/>
      <c r="H6861" s="7"/>
      <c r="I6861" s="7"/>
      <c r="N6861" s="5"/>
    </row>
    <row r="6862" spans="5:14" x14ac:dyDescent="0.35">
      <c r="E6862" s="7"/>
      <c r="F6862" s="7"/>
      <c r="G6862" s="7"/>
      <c r="H6862" s="7"/>
      <c r="I6862" s="7"/>
      <c r="N6862" s="5"/>
    </row>
    <row r="6863" spans="5:14" x14ac:dyDescent="0.35">
      <c r="E6863" s="7"/>
      <c r="F6863" s="7"/>
      <c r="G6863" s="7"/>
      <c r="H6863" s="7"/>
      <c r="I6863" s="7"/>
      <c r="N6863" s="5"/>
    </row>
    <row r="6864" spans="5:14" x14ac:dyDescent="0.35">
      <c r="E6864" s="7"/>
      <c r="F6864" s="7"/>
      <c r="G6864" s="7"/>
      <c r="H6864" s="7"/>
      <c r="I6864" s="7"/>
      <c r="N6864" s="5"/>
    </row>
    <row r="6865" spans="5:14" x14ac:dyDescent="0.35">
      <c r="E6865" s="7"/>
      <c r="F6865" s="7"/>
      <c r="G6865" s="7"/>
      <c r="H6865" s="7"/>
      <c r="I6865" s="7"/>
      <c r="N6865" s="5"/>
    </row>
    <row r="6866" spans="5:14" x14ac:dyDescent="0.35">
      <c r="E6866" s="7"/>
      <c r="F6866" s="7"/>
      <c r="G6866" s="7"/>
      <c r="H6866" s="7"/>
      <c r="I6866" s="7"/>
      <c r="N6866" s="5"/>
    </row>
    <row r="6867" spans="5:14" x14ac:dyDescent="0.35">
      <c r="E6867" s="7"/>
      <c r="F6867" s="7"/>
      <c r="G6867" s="7"/>
      <c r="H6867" s="7"/>
      <c r="I6867" s="7"/>
      <c r="N6867" s="5"/>
    </row>
    <row r="6868" spans="5:14" x14ac:dyDescent="0.35">
      <c r="E6868" s="7"/>
      <c r="F6868" s="7"/>
      <c r="G6868" s="7"/>
      <c r="H6868" s="7"/>
      <c r="I6868" s="7"/>
      <c r="N6868" s="5"/>
    </row>
    <row r="6869" spans="5:14" x14ac:dyDescent="0.35">
      <c r="E6869" s="7"/>
      <c r="F6869" s="7"/>
      <c r="G6869" s="7"/>
      <c r="H6869" s="7"/>
      <c r="I6869" s="7"/>
      <c r="N6869" s="5"/>
    </row>
    <row r="6870" spans="5:14" x14ac:dyDescent="0.35">
      <c r="E6870" s="7"/>
      <c r="F6870" s="7"/>
      <c r="G6870" s="7"/>
      <c r="H6870" s="7"/>
      <c r="I6870" s="7"/>
      <c r="N6870" s="5"/>
    </row>
    <row r="6871" spans="5:14" x14ac:dyDescent="0.35">
      <c r="E6871" s="7"/>
      <c r="F6871" s="7"/>
      <c r="G6871" s="7"/>
      <c r="H6871" s="7"/>
      <c r="I6871" s="7"/>
      <c r="N6871" s="5"/>
    </row>
    <row r="6872" spans="5:14" x14ac:dyDescent="0.35">
      <c r="E6872" s="7"/>
      <c r="F6872" s="7"/>
      <c r="G6872" s="7"/>
      <c r="H6872" s="7"/>
      <c r="I6872" s="7"/>
      <c r="N6872" s="5"/>
    </row>
    <row r="6873" spans="5:14" x14ac:dyDescent="0.35">
      <c r="E6873" s="7"/>
      <c r="F6873" s="7"/>
      <c r="G6873" s="7"/>
      <c r="H6873" s="7"/>
      <c r="I6873" s="7"/>
      <c r="N6873" s="5"/>
    </row>
    <row r="6874" spans="5:14" x14ac:dyDescent="0.35">
      <c r="E6874" s="7"/>
      <c r="F6874" s="7"/>
      <c r="G6874" s="7"/>
      <c r="H6874" s="7"/>
      <c r="I6874" s="7"/>
      <c r="N6874" s="5"/>
    </row>
    <row r="6875" spans="5:14" x14ac:dyDescent="0.35">
      <c r="E6875" s="7"/>
      <c r="F6875" s="7"/>
      <c r="G6875" s="7"/>
      <c r="H6875" s="7"/>
      <c r="I6875" s="7"/>
      <c r="N6875" s="5"/>
    </row>
    <row r="6876" spans="5:14" x14ac:dyDescent="0.35">
      <c r="E6876" s="7"/>
      <c r="F6876" s="7"/>
      <c r="G6876" s="7"/>
      <c r="H6876" s="7"/>
      <c r="I6876" s="7"/>
      <c r="N6876" s="5"/>
    </row>
    <row r="6877" spans="5:14" x14ac:dyDescent="0.35">
      <c r="E6877" s="7"/>
      <c r="F6877" s="7"/>
      <c r="G6877" s="7"/>
      <c r="H6877" s="7"/>
      <c r="I6877" s="7"/>
      <c r="N6877" s="5"/>
    </row>
    <row r="6878" spans="5:14" x14ac:dyDescent="0.35">
      <c r="E6878" s="7"/>
      <c r="F6878" s="7"/>
      <c r="G6878" s="7"/>
      <c r="H6878" s="7"/>
      <c r="I6878" s="7"/>
      <c r="N6878" s="5"/>
    </row>
    <row r="6879" spans="5:14" x14ac:dyDescent="0.35">
      <c r="E6879" s="7"/>
      <c r="F6879" s="7"/>
      <c r="G6879" s="7"/>
      <c r="H6879" s="7"/>
      <c r="I6879" s="7"/>
      <c r="N6879" s="5"/>
    </row>
    <row r="6880" spans="5:14" x14ac:dyDescent="0.35">
      <c r="E6880" s="7"/>
      <c r="F6880" s="7"/>
      <c r="G6880" s="7"/>
      <c r="H6880" s="7"/>
      <c r="I6880" s="7"/>
      <c r="N6880" s="5"/>
    </row>
    <row r="6881" spans="5:14" x14ac:dyDescent="0.35">
      <c r="E6881" s="7"/>
      <c r="F6881" s="7"/>
      <c r="G6881" s="7"/>
      <c r="H6881" s="7"/>
      <c r="I6881" s="7"/>
      <c r="N6881" s="5"/>
    </row>
    <row r="6882" spans="5:14" x14ac:dyDescent="0.35">
      <c r="E6882" s="7"/>
      <c r="F6882" s="7"/>
      <c r="G6882" s="7"/>
      <c r="H6882" s="7"/>
      <c r="I6882" s="7"/>
      <c r="N6882" s="5"/>
    </row>
    <row r="6883" spans="5:14" x14ac:dyDescent="0.35">
      <c r="E6883" s="7"/>
      <c r="F6883" s="7"/>
      <c r="G6883" s="7"/>
      <c r="H6883" s="7"/>
      <c r="I6883" s="7"/>
      <c r="N6883" s="5"/>
    </row>
    <row r="6884" spans="5:14" x14ac:dyDescent="0.35">
      <c r="E6884" s="7"/>
      <c r="F6884" s="7"/>
      <c r="G6884" s="7"/>
      <c r="H6884" s="7"/>
      <c r="I6884" s="7"/>
      <c r="N6884" s="5"/>
    </row>
    <row r="6885" spans="5:14" x14ac:dyDescent="0.35">
      <c r="E6885" s="7"/>
      <c r="F6885" s="7"/>
      <c r="G6885" s="7"/>
      <c r="H6885" s="7"/>
      <c r="I6885" s="7"/>
      <c r="N6885" s="5"/>
    </row>
    <row r="6886" spans="5:14" x14ac:dyDescent="0.35">
      <c r="E6886" s="7"/>
      <c r="F6886" s="7"/>
      <c r="G6886" s="7"/>
      <c r="H6886" s="7"/>
      <c r="I6886" s="7"/>
      <c r="N6886" s="5"/>
    </row>
    <row r="6887" spans="5:14" x14ac:dyDescent="0.35">
      <c r="E6887" s="7"/>
      <c r="F6887" s="7"/>
      <c r="G6887" s="7"/>
      <c r="H6887" s="7"/>
      <c r="I6887" s="7"/>
      <c r="N6887" s="5"/>
    </row>
    <row r="6888" spans="5:14" x14ac:dyDescent="0.35">
      <c r="E6888" s="7"/>
      <c r="F6888" s="7"/>
      <c r="G6888" s="7"/>
      <c r="H6888" s="7"/>
      <c r="I6888" s="7"/>
      <c r="N6888" s="5"/>
    </row>
    <row r="6889" spans="5:14" x14ac:dyDescent="0.35">
      <c r="E6889" s="7"/>
      <c r="F6889" s="7"/>
      <c r="G6889" s="7"/>
      <c r="H6889" s="7"/>
      <c r="I6889" s="7"/>
      <c r="N6889" s="5"/>
    </row>
    <row r="6890" spans="5:14" x14ac:dyDescent="0.35">
      <c r="E6890" s="7"/>
      <c r="F6890" s="7"/>
      <c r="G6890" s="7"/>
      <c r="H6890" s="7"/>
      <c r="I6890" s="7"/>
      <c r="N6890" s="5"/>
    </row>
    <row r="6891" spans="5:14" x14ac:dyDescent="0.35">
      <c r="E6891" s="7"/>
      <c r="F6891" s="7"/>
      <c r="G6891" s="7"/>
      <c r="H6891" s="7"/>
      <c r="I6891" s="7"/>
      <c r="N6891" s="5"/>
    </row>
    <row r="6892" spans="5:14" x14ac:dyDescent="0.35">
      <c r="E6892" s="7"/>
      <c r="F6892" s="7"/>
      <c r="G6892" s="7"/>
      <c r="H6892" s="7"/>
      <c r="I6892" s="7"/>
      <c r="N6892" s="5"/>
    </row>
    <row r="6893" spans="5:14" x14ac:dyDescent="0.35">
      <c r="E6893" s="7"/>
      <c r="F6893" s="7"/>
      <c r="G6893" s="7"/>
      <c r="H6893" s="7"/>
      <c r="I6893" s="7"/>
      <c r="N6893" s="5"/>
    </row>
    <row r="6894" spans="5:14" x14ac:dyDescent="0.35">
      <c r="E6894" s="7"/>
      <c r="F6894" s="7"/>
      <c r="G6894" s="7"/>
      <c r="H6894" s="7"/>
      <c r="I6894" s="7"/>
      <c r="N6894" s="5"/>
    </row>
    <row r="6895" spans="5:14" x14ac:dyDescent="0.35">
      <c r="E6895" s="7"/>
      <c r="F6895" s="7"/>
      <c r="G6895" s="7"/>
      <c r="H6895" s="7"/>
      <c r="I6895" s="7"/>
      <c r="N6895" s="5"/>
    </row>
    <row r="6896" spans="5:14" x14ac:dyDescent="0.35">
      <c r="E6896" s="7"/>
      <c r="F6896" s="7"/>
      <c r="G6896" s="7"/>
      <c r="H6896" s="7"/>
      <c r="I6896" s="7"/>
      <c r="N6896" s="5"/>
    </row>
    <row r="6897" spans="5:14" x14ac:dyDescent="0.35">
      <c r="E6897" s="7"/>
      <c r="F6897" s="7"/>
      <c r="G6897" s="7"/>
      <c r="H6897" s="7"/>
      <c r="I6897" s="7"/>
      <c r="N6897" s="5"/>
    </row>
    <row r="6898" spans="5:14" x14ac:dyDescent="0.35">
      <c r="E6898" s="7"/>
      <c r="F6898" s="7"/>
      <c r="G6898" s="7"/>
      <c r="H6898" s="7"/>
      <c r="I6898" s="7"/>
      <c r="N6898" s="5"/>
    </row>
    <row r="6899" spans="5:14" x14ac:dyDescent="0.35">
      <c r="E6899" s="7"/>
      <c r="F6899" s="7"/>
      <c r="G6899" s="7"/>
      <c r="H6899" s="7"/>
      <c r="I6899" s="7"/>
      <c r="N6899" s="5"/>
    </row>
    <row r="6900" spans="5:14" x14ac:dyDescent="0.35">
      <c r="E6900" s="7"/>
      <c r="F6900" s="7"/>
      <c r="G6900" s="7"/>
      <c r="H6900" s="7"/>
      <c r="I6900" s="7"/>
      <c r="N6900" s="5"/>
    </row>
    <row r="6901" spans="5:14" x14ac:dyDescent="0.35">
      <c r="E6901" s="7"/>
      <c r="F6901" s="7"/>
      <c r="G6901" s="7"/>
      <c r="H6901" s="7"/>
      <c r="I6901" s="7"/>
      <c r="N6901" s="5"/>
    </row>
    <row r="6902" spans="5:14" x14ac:dyDescent="0.35">
      <c r="E6902" s="7"/>
      <c r="F6902" s="7"/>
      <c r="G6902" s="7"/>
      <c r="H6902" s="7"/>
      <c r="I6902" s="7"/>
      <c r="N6902" s="5"/>
    </row>
    <row r="6903" spans="5:14" x14ac:dyDescent="0.35">
      <c r="E6903" s="7"/>
      <c r="F6903" s="7"/>
      <c r="G6903" s="7"/>
      <c r="H6903" s="7"/>
      <c r="I6903" s="7"/>
      <c r="N6903" s="5"/>
    </row>
    <row r="6904" spans="5:14" x14ac:dyDescent="0.35">
      <c r="E6904" s="7"/>
      <c r="F6904" s="7"/>
      <c r="G6904" s="7"/>
      <c r="H6904" s="7"/>
      <c r="I6904" s="7"/>
      <c r="N6904" s="5"/>
    </row>
    <row r="6905" spans="5:14" x14ac:dyDescent="0.35">
      <c r="E6905" s="7"/>
      <c r="F6905" s="7"/>
      <c r="G6905" s="7"/>
      <c r="H6905" s="7"/>
      <c r="I6905" s="7"/>
      <c r="N6905" s="5"/>
    </row>
    <row r="6906" spans="5:14" x14ac:dyDescent="0.35">
      <c r="E6906" s="7"/>
      <c r="F6906" s="7"/>
      <c r="G6906" s="7"/>
      <c r="H6906" s="7"/>
      <c r="I6906" s="7"/>
      <c r="N6906" s="5"/>
    </row>
    <row r="6907" spans="5:14" x14ac:dyDescent="0.35">
      <c r="E6907" s="7"/>
      <c r="F6907" s="7"/>
      <c r="G6907" s="7"/>
      <c r="H6907" s="7"/>
      <c r="I6907" s="7"/>
      <c r="N6907" s="5"/>
    </row>
    <row r="6908" spans="5:14" x14ac:dyDescent="0.35">
      <c r="E6908" s="7"/>
      <c r="F6908" s="7"/>
      <c r="G6908" s="7"/>
      <c r="H6908" s="7"/>
      <c r="I6908" s="7"/>
      <c r="N6908" s="5"/>
    </row>
    <row r="6909" spans="5:14" x14ac:dyDescent="0.35">
      <c r="E6909" s="7"/>
      <c r="F6909" s="7"/>
      <c r="G6909" s="7"/>
      <c r="H6909" s="7"/>
      <c r="I6909" s="7"/>
      <c r="N6909" s="5"/>
    </row>
    <row r="6910" spans="5:14" x14ac:dyDescent="0.35">
      <c r="E6910" s="7"/>
      <c r="F6910" s="7"/>
      <c r="G6910" s="7"/>
      <c r="H6910" s="7"/>
      <c r="I6910" s="7"/>
      <c r="N6910" s="5"/>
    </row>
    <row r="6911" spans="5:14" x14ac:dyDescent="0.35">
      <c r="E6911" s="7"/>
      <c r="F6911" s="7"/>
      <c r="G6911" s="7"/>
      <c r="H6911" s="7"/>
      <c r="I6911" s="7"/>
      <c r="N6911" s="5"/>
    </row>
    <row r="6912" spans="5:14" x14ac:dyDescent="0.35">
      <c r="E6912" s="7"/>
      <c r="F6912" s="7"/>
      <c r="G6912" s="7"/>
      <c r="H6912" s="7"/>
      <c r="I6912" s="7"/>
      <c r="N6912" s="5"/>
    </row>
    <row r="6913" spans="5:14" x14ac:dyDescent="0.35">
      <c r="E6913" s="7"/>
      <c r="F6913" s="7"/>
      <c r="G6913" s="7"/>
      <c r="H6913" s="7"/>
      <c r="I6913" s="7"/>
      <c r="N6913" s="5"/>
    </row>
    <row r="6914" spans="5:14" x14ac:dyDescent="0.35">
      <c r="E6914" s="7"/>
      <c r="F6914" s="7"/>
      <c r="G6914" s="7"/>
      <c r="H6914" s="7"/>
      <c r="I6914" s="7"/>
      <c r="N6914" s="5"/>
    </row>
    <row r="6915" spans="5:14" x14ac:dyDescent="0.35">
      <c r="E6915" s="7"/>
      <c r="F6915" s="7"/>
      <c r="G6915" s="7"/>
      <c r="H6915" s="7"/>
      <c r="I6915" s="7"/>
      <c r="N6915" s="5"/>
    </row>
    <row r="6916" spans="5:14" x14ac:dyDescent="0.35">
      <c r="E6916" s="7"/>
      <c r="F6916" s="7"/>
      <c r="G6916" s="7"/>
      <c r="H6916" s="7"/>
      <c r="I6916" s="7"/>
      <c r="N6916" s="5"/>
    </row>
    <row r="6917" spans="5:14" x14ac:dyDescent="0.35">
      <c r="E6917" s="7"/>
      <c r="F6917" s="7"/>
      <c r="G6917" s="7"/>
      <c r="H6917" s="7"/>
      <c r="I6917" s="7"/>
      <c r="N6917" s="5"/>
    </row>
    <row r="6918" spans="5:14" x14ac:dyDescent="0.35">
      <c r="E6918" s="7"/>
      <c r="F6918" s="7"/>
      <c r="G6918" s="7"/>
      <c r="H6918" s="7"/>
      <c r="I6918" s="7"/>
      <c r="N6918" s="5"/>
    </row>
    <row r="6919" spans="5:14" x14ac:dyDescent="0.35">
      <c r="E6919" s="7"/>
      <c r="F6919" s="7"/>
      <c r="G6919" s="7"/>
      <c r="H6919" s="7"/>
      <c r="I6919" s="7"/>
      <c r="N6919" s="5"/>
    </row>
    <row r="6920" spans="5:14" x14ac:dyDescent="0.35">
      <c r="E6920" s="7"/>
      <c r="F6920" s="7"/>
      <c r="G6920" s="7"/>
      <c r="H6920" s="7"/>
      <c r="I6920" s="7"/>
      <c r="N6920" s="5"/>
    </row>
    <row r="6921" spans="5:14" x14ac:dyDescent="0.35">
      <c r="E6921" s="7"/>
      <c r="F6921" s="7"/>
      <c r="G6921" s="7"/>
      <c r="H6921" s="7"/>
      <c r="I6921" s="7"/>
      <c r="N6921" s="5"/>
    </row>
    <row r="6922" spans="5:14" x14ac:dyDescent="0.35">
      <c r="E6922" s="7"/>
      <c r="F6922" s="7"/>
      <c r="G6922" s="7"/>
      <c r="H6922" s="7"/>
      <c r="I6922" s="7"/>
      <c r="N6922" s="5"/>
    </row>
    <row r="6923" spans="5:14" x14ac:dyDescent="0.35">
      <c r="E6923" s="7"/>
      <c r="F6923" s="7"/>
      <c r="G6923" s="7"/>
      <c r="H6923" s="7"/>
      <c r="I6923" s="7"/>
      <c r="N6923" s="5"/>
    </row>
    <row r="6924" spans="5:14" x14ac:dyDescent="0.35">
      <c r="E6924" s="7"/>
      <c r="F6924" s="7"/>
      <c r="G6924" s="7"/>
      <c r="H6924" s="7"/>
      <c r="I6924" s="7"/>
      <c r="N6924" s="5"/>
    </row>
    <row r="6925" spans="5:14" x14ac:dyDescent="0.35">
      <c r="E6925" s="7"/>
      <c r="F6925" s="7"/>
      <c r="G6925" s="7"/>
      <c r="H6925" s="7"/>
      <c r="I6925" s="7"/>
      <c r="N6925" s="5"/>
    </row>
    <row r="6926" spans="5:14" x14ac:dyDescent="0.35">
      <c r="E6926" s="7"/>
      <c r="F6926" s="7"/>
      <c r="G6926" s="7"/>
      <c r="H6926" s="7"/>
      <c r="I6926" s="7"/>
      <c r="N6926" s="5"/>
    </row>
    <row r="6927" spans="5:14" x14ac:dyDescent="0.35">
      <c r="E6927" s="7"/>
      <c r="F6927" s="7"/>
      <c r="G6927" s="7"/>
      <c r="H6927" s="7"/>
      <c r="I6927" s="7"/>
      <c r="N6927" s="5"/>
    </row>
    <row r="6928" spans="5:14" x14ac:dyDescent="0.35">
      <c r="E6928" s="7"/>
      <c r="F6928" s="7"/>
      <c r="G6928" s="7"/>
      <c r="H6928" s="7"/>
      <c r="I6928" s="7"/>
      <c r="N6928" s="5"/>
    </row>
    <row r="6929" spans="5:14" x14ac:dyDescent="0.35">
      <c r="E6929" s="7"/>
      <c r="F6929" s="7"/>
      <c r="G6929" s="7"/>
      <c r="H6929" s="7"/>
      <c r="I6929" s="7"/>
      <c r="N6929" s="5"/>
    </row>
    <row r="6930" spans="5:14" x14ac:dyDescent="0.35">
      <c r="E6930" s="7"/>
      <c r="F6930" s="7"/>
      <c r="G6930" s="7"/>
      <c r="H6930" s="7"/>
      <c r="I6930" s="7"/>
      <c r="N6930" s="5"/>
    </row>
    <row r="6931" spans="5:14" x14ac:dyDescent="0.35">
      <c r="E6931" s="7"/>
      <c r="F6931" s="7"/>
      <c r="G6931" s="7"/>
      <c r="H6931" s="7"/>
      <c r="I6931" s="7"/>
      <c r="N6931" s="5"/>
    </row>
    <row r="6932" spans="5:14" x14ac:dyDescent="0.35">
      <c r="E6932" s="7"/>
      <c r="F6932" s="7"/>
      <c r="G6932" s="7"/>
      <c r="H6932" s="7"/>
      <c r="I6932" s="7"/>
      <c r="N6932" s="5"/>
    </row>
    <row r="6933" spans="5:14" x14ac:dyDescent="0.35">
      <c r="E6933" s="7"/>
      <c r="F6933" s="7"/>
      <c r="G6933" s="7"/>
      <c r="H6933" s="7"/>
      <c r="I6933" s="7"/>
      <c r="N6933" s="5"/>
    </row>
    <row r="6934" spans="5:14" x14ac:dyDescent="0.35">
      <c r="E6934" s="7"/>
      <c r="F6934" s="7"/>
      <c r="G6934" s="7"/>
      <c r="H6934" s="7"/>
      <c r="I6934" s="7"/>
      <c r="N6934" s="5"/>
    </row>
    <row r="6935" spans="5:14" x14ac:dyDescent="0.35">
      <c r="E6935" s="7"/>
      <c r="F6935" s="7"/>
      <c r="G6935" s="7"/>
      <c r="H6935" s="7"/>
      <c r="I6935" s="7"/>
      <c r="N6935" s="5"/>
    </row>
    <row r="6936" spans="5:14" x14ac:dyDescent="0.35">
      <c r="E6936" s="7"/>
      <c r="F6936" s="7"/>
      <c r="G6936" s="7"/>
      <c r="H6936" s="7"/>
      <c r="I6936" s="7"/>
      <c r="N6936" s="5"/>
    </row>
    <row r="6937" spans="5:14" x14ac:dyDescent="0.35">
      <c r="E6937" s="7"/>
      <c r="F6937" s="7"/>
      <c r="G6937" s="7"/>
      <c r="H6937" s="7"/>
      <c r="I6937" s="7"/>
      <c r="N6937" s="5"/>
    </row>
    <row r="6938" spans="5:14" x14ac:dyDescent="0.35">
      <c r="E6938" s="7"/>
      <c r="F6938" s="7"/>
      <c r="G6938" s="7"/>
      <c r="H6938" s="7"/>
      <c r="I6938" s="7"/>
      <c r="N6938" s="5"/>
    </row>
    <row r="6939" spans="5:14" x14ac:dyDescent="0.35">
      <c r="E6939" s="7"/>
      <c r="F6939" s="7"/>
      <c r="G6939" s="7"/>
      <c r="H6939" s="7"/>
      <c r="I6939" s="7"/>
      <c r="N6939" s="5"/>
    </row>
    <row r="6940" spans="5:14" x14ac:dyDescent="0.35">
      <c r="E6940" s="7"/>
      <c r="F6940" s="7"/>
      <c r="G6940" s="7"/>
      <c r="H6940" s="7"/>
      <c r="I6940" s="7"/>
      <c r="N6940" s="5"/>
    </row>
    <row r="6941" spans="5:14" x14ac:dyDescent="0.35">
      <c r="E6941" s="7"/>
      <c r="F6941" s="7"/>
      <c r="G6941" s="7"/>
      <c r="H6941" s="7"/>
      <c r="I6941" s="7"/>
      <c r="N6941" s="5"/>
    </row>
    <row r="6942" spans="5:14" x14ac:dyDescent="0.35">
      <c r="E6942" s="7"/>
      <c r="F6942" s="7"/>
      <c r="G6942" s="7"/>
      <c r="H6942" s="7"/>
      <c r="I6942" s="7"/>
      <c r="N6942" s="5"/>
    </row>
    <row r="6943" spans="5:14" x14ac:dyDescent="0.35">
      <c r="E6943" s="7"/>
      <c r="F6943" s="7"/>
      <c r="G6943" s="7"/>
      <c r="H6943" s="7"/>
      <c r="I6943" s="7"/>
      <c r="N6943" s="5"/>
    </row>
    <row r="6944" spans="5:14" x14ac:dyDescent="0.35">
      <c r="E6944" s="7"/>
      <c r="F6944" s="7"/>
      <c r="G6944" s="7"/>
      <c r="H6944" s="7"/>
      <c r="I6944" s="7"/>
      <c r="N6944" s="5"/>
    </row>
    <row r="6945" spans="5:14" x14ac:dyDescent="0.35">
      <c r="E6945" s="7"/>
      <c r="F6945" s="7"/>
      <c r="G6945" s="7"/>
      <c r="H6945" s="7"/>
      <c r="I6945" s="7"/>
      <c r="N6945" s="5"/>
    </row>
    <row r="6946" spans="5:14" x14ac:dyDescent="0.35">
      <c r="E6946" s="7"/>
      <c r="F6946" s="7"/>
      <c r="G6946" s="7"/>
      <c r="H6946" s="7"/>
      <c r="I6946" s="7"/>
      <c r="N6946" s="5"/>
    </row>
    <row r="6947" spans="5:14" x14ac:dyDescent="0.35">
      <c r="E6947" s="7"/>
      <c r="F6947" s="7"/>
      <c r="G6947" s="7"/>
      <c r="H6947" s="7"/>
      <c r="I6947" s="7"/>
      <c r="N6947" s="5"/>
    </row>
    <row r="6948" spans="5:14" x14ac:dyDescent="0.35">
      <c r="E6948" s="7"/>
      <c r="F6948" s="7"/>
      <c r="G6948" s="7"/>
      <c r="H6948" s="7"/>
      <c r="I6948" s="7"/>
      <c r="N6948" s="5"/>
    </row>
    <row r="6949" spans="5:14" x14ac:dyDescent="0.35">
      <c r="E6949" s="7"/>
      <c r="F6949" s="7"/>
      <c r="G6949" s="7"/>
      <c r="H6949" s="7"/>
      <c r="I6949" s="7"/>
      <c r="N6949" s="5"/>
    </row>
    <row r="6950" spans="5:14" x14ac:dyDescent="0.35">
      <c r="E6950" s="7"/>
      <c r="F6950" s="7"/>
      <c r="G6950" s="7"/>
      <c r="H6950" s="7"/>
      <c r="I6950" s="7"/>
      <c r="N6950" s="5"/>
    </row>
    <row r="6951" spans="5:14" x14ac:dyDescent="0.35">
      <c r="E6951" s="7"/>
      <c r="F6951" s="7"/>
      <c r="G6951" s="7"/>
      <c r="H6951" s="7"/>
      <c r="I6951" s="7"/>
      <c r="N6951" s="5"/>
    </row>
    <row r="6952" spans="5:14" x14ac:dyDescent="0.35">
      <c r="E6952" s="7"/>
      <c r="F6952" s="7"/>
      <c r="G6952" s="7"/>
      <c r="H6952" s="7"/>
      <c r="I6952" s="7"/>
      <c r="N6952" s="5"/>
    </row>
    <row r="6953" spans="5:14" x14ac:dyDescent="0.35">
      <c r="E6953" s="7"/>
      <c r="F6953" s="7"/>
      <c r="G6953" s="7"/>
      <c r="H6953" s="7"/>
      <c r="I6953" s="7"/>
      <c r="N6953" s="5"/>
    </row>
    <row r="6954" spans="5:14" x14ac:dyDescent="0.35">
      <c r="E6954" s="7"/>
      <c r="F6954" s="7"/>
      <c r="G6954" s="7"/>
      <c r="H6954" s="7"/>
      <c r="I6954" s="7"/>
      <c r="N6954" s="5"/>
    </row>
    <row r="6955" spans="5:14" x14ac:dyDescent="0.35">
      <c r="E6955" s="7"/>
      <c r="F6955" s="7"/>
      <c r="G6955" s="7"/>
      <c r="H6955" s="7"/>
      <c r="I6955" s="7"/>
      <c r="N6955" s="5"/>
    </row>
    <row r="6956" spans="5:14" x14ac:dyDescent="0.35">
      <c r="E6956" s="7"/>
      <c r="F6956" s="7"/>
      <c r="G6956" s="7"/>
      <c r="H6956" s="7"/>
      <c r="I6956" s="7"/>
      <c r="N6956" s="5"/>
    </row>
    <row r="6957" spans="5:14" x14ac:dyDescent="0.35">
      <c r="E6957" s="7"/>
      <c r="F6957" s="7"/>
      <c r="G6957" s="7"/>
      <c r="H6957" s="7"/>
      <c r="I6957" s="7"/>
      <c r="N6957" s="5"/>
    </row>
    <row r="6958" spans="5:14" x14ac:dyDescent="0.35">
      <c r="E6958" s="7"/>
      <c r="F6958" s="7"/>
      <c r="G6958" s="7"/>
      <c r="H6958" s="7"/>
      <c r="I6958" s="7"/>
      <c r="N6958" s="5"/>
    </row>
    <row r="6959" spans="5:14" x14ac:dyDescent="0.35">
      <c r="E6959" s="7"/>
      <c r="F6959" s="7"/>
      <c r="G6959" s="7"/>
      <c r="H6959" s="7"/>
      <c r="I6959" s="7"/>
      <c r="N6959" s="5"/>
    </row>
    <row r="6960" spans="5:14" x14ac:dyDescent="0.35">
      <c r="E6960" s="7"/>
      <c r="F6960" s="7"/>
      <c r="G6960" s="7"/>
      <c r="H6960" s="7"/>
      <c r="I6960" s="7"/>
      <c r="N6960" s="5"/>
    </row>
    <row r="6961" spans="5:14" x14ac:dyDescent="0.35">
      <c r="E6961" s="7"/>
      <c r="F6961" s="7"/>
      <c r="G6961" s="7"/>
      <c r="H6961" s="7"/>
      <c r="I6961" s="7"/>
      <c r="N6961" s="5"/>
    </row>
    <row r="6962" spans="5:14" x14ac:dyDescent="0.35">
      <c r="E6962" s="7"/>
      <c r="F6962" s="7"/>
      <c r="G6962" s="7"/>
      <c r="H6962" s="7"/>
      <c r="I6962" s="7"/>
      <c r="N6962" s="5"/>
    </row>
    <row r="6963" spans="5:14" x14ac:dyDescent="0.35">
      <c r="E6963" s="7"/>
      <c r="F6963" s="7"/>
      <c r="G6963" s="7"/>
      <c r="H6963" s="7"/>
      <c r="I6963" s="7"/>
      <c r="N6963" s="5"/>
    </row>
    <row r="6964" spans="5:14" x14ac:dyDescent="0.35">
      <c r="E6964" s="7"/>
      <c r="F6964" s="7"/>
      <c r="G6964" s="7"/>
      <c r="H6964" s="7"/>
      <c r="I6964" s="7"/>
      <c r="N6964" s="5"/>
    </row>
    <row r="6965" spans="5:14" x14ac:dyDescent="0.35">
      <c r="E6965" s="7"/>
      <c r="F6965" s="7"/>
      <c r="G6965" s="7"/>
      <c r="H6965" s="7"/>
      <c r="I6965" s="7"/>
      <c r="N6965" s="5"/>
    </row>
    <row r="6966" spans="5:14" x14ac:dyDescent="0.35">
      <c r="E6966" s="7"/>
      <c r="F6966" s="7"/>
      <c r="G6966" s="7"/>
      <c r="H6966" s="7"/>
      <c r="I6966" s="7"/>
      <c r="N6966" s="5"/>
    </row>
    <row r="6967" spans="5:14" x14ac:dyDescent="0.35">
      <c r="E6967" s="7"/>
      <c r="F6967" s="7"/>
      <c r="G6967" s="7"/>
      <c r="H6967" s="7"/>
      <c r="I6967" s="7"/>
      <c r="N6967" s="5"/>
    </row>
    <row r="6968" spans="5:14" x14ac:dyDescent="0.35">
      <c r="E6968" s="7"/>
      <c r="F6968" s="7"/>
      <c r="G6968" s="7"/>
      <c r="H6968" s="7"/>
      <c r="I6968" s="7"/>
      <c r="N6968" s="5"/>
    </row>
    <row r="6969" spans="5:14" x14ac:dyDescent="0.35">
      <c r="E6969" s="7"/>
      <c r="F6969" s="7"/>
      <c r="G6969" s="7"/>
      <c r="H6969" s="7"/>
      <c r="I6969" s="7"/>
      <c r="N6969" s="5"/>
    </row>
    <row r="6970" spans="5:14" x14ac:dyDescent="0.35">
      <c r="E6970" s="7"/>
      <c r="F6970" s="7"/>
      <c r="G6970" s="7"/>
      <c r="H6970" s="7"/>
      <c r="I6970" s="7"/>
      <c r="N6970" s="5"/>
    </row>
    <row r="6971" spans="5:14" x14ac:dyDescent="0.35">
      <c r="E6971" s="7"/>
      <c r="F6971" s="7"/>
      <c r="G6971" s="7"/>
      <c r="H6971" s="7"/>
      <c r="I6971" s="7"/>
      <c r="N6971" s="5"/>
    </row>
    <row r="6972" spans="5:14" x14ac:dyDescent="0.35">
      <c r="E6972" s="7"/>
      <c r="F6972" s="7"/>
      <c r="G6972" s="7"/>
      <c r="H6972" s="7"/>
      <c r="I6972" s="7"/>
      <c r="N6972" s="5"/>
    </row>
    <row r="6973" spans="5:14" x14ac:dyDescent="0.35">
      <c r="E6973" s="7"/>
      <c r="F6973" s="7"/>
      <c r="G6973" s="7"/>
      <c r="H6973" s="7"/>
      <c r="I6973" s="7"/>
      <c r="N6973" s="5"/>
    </row>
    <row r="6974" spans="5:14" x14ac:dyDescent="0.35">
      <c r="E6974" s="7"/>
      <c r="F6974" s="7"/>
      <c r="G6974" s="7"/>
      <c r="H6974" s="7"/>
      <c r="I6974" s="7"/>
      <c r="N6974" s="5"/>
    </row>
    <row r="6975" spans="5:14" x14ac:dyDescent="0.35">
      <c r="E6975" s="7"/>
      <c r="F6975" s="7"/>
      <c r="G6975" s="7"/>
      <c r="H6975" s="7"/>
      <c r="I6975" s="7"/>
      <c r="N6975" s="5"/>
    </row>
    <row r="6976" spans="5:14" x14ac:dyDescent="0.35">
      <c r="E6976" s="7"/>
      <c r="F6976" s="7"/>
      <c r="G6976" s="7"/>
      <c r="H6976" s="7"/>
      <c r="I6976" s="7"/>
      <c r="N6976" s="5"/>
    </row>
    <row r="6977" spans="5:14" x14ac:dyDescent="0.35">
      <c r="E6977" s="7"/>
      <c r="F6977" s="7"/>
      <c r="G6977" s="7"/>
      <c r="H6977" s="7"/>
      <c r="I6977" s="7"/>
      <c r="N6977" s="5"/>
    </row>
    <row r="6978" spans="5:14" x14ac:dyDescent="0.35">
      <c r="E6978" s="7"/>
      <c r="F6978" s="7"/>
      <c r="G6978" s="7"/>
      <c r="H6978" s="7"/>
      <c r="I6978" s="7"/>
      <c r="N6978" s="5"/>
    </row>
    <row r="6979" spans="5:14" x14ac:dyDescent="0.35">
      <c r="E6979" s="7"/>
      <c r="F6979" s="7"/>
      <c r="G6979" s="7"/>
      <c r="H6979" s="7"/>
      <c r="I6979" s="7"/>
      <c r="N6979" s="5"/>
    </row>
    <row r="6980" spans="5:14" x14ac:dyDescent="0.35">
      <c r="E6980" s="7"/>
      <c r="F6980" s="7"/>
      <c r="G6980" s="7"/>
      <c r="H6980" s="7"/>
      <c r="I6980" s="7"/>
      <c r="N6980" s="5"/>
    </row>
    <row r="6981" spans="5:14" x14ac:dyDescent="0.35">
      <c r="E6981" s="7"/>
      <c r="F6981" s="7"/>
      <c r="G6981" s="7"/>
      <c r="H6981" s="7"/>
      <c r="I6981" s="7"/>
      <c r="N6981" s="5"/>
    </row>
    <row r="6982" spans="5:14" x14ac:dyDescent="0.35">
      <c r="E6982" s="7"/>
      <c r="F6982" s="7"/>
      <c r="G6982" s="7"/>
      <c r="H6982" s="7"/>
      <c r="I6982" s="7"/>
      <c r="N6982" s="5"/>
    </row>
    <row r="6983" spans="5:14" x14ac:dyDescent="0.35">
      <c r="E6983" s="7"/>
      <c r="F6983" s="7"/>
      <c r="G6983" s="7"/>
      <c r="H6983" s="7"/>
      <c r="I6983" s="7"/>
      <c r="N6983" s="5"/>
    </row>
    <row r="6984" spans="5:14" x14ac:dyDescent="0.35">
      <c r="E6984" s="7"/>
      <c r="F6984" s="7"/>
      <c r="G6984" s="7"/>
      <c r="H6984" s="7"/>
      <c r="I6984" s="7"/>
      <c r="N6984" s="5"/>
    </row>
    <row r="6985" spans="5:14" x14ac:dyDescent="0.35">
      <c r="E6985" s="7"/>
      <c r="F6985" s="7"/>
      <c r="G6985" s="7"/>
      <c r="H6985" s="7"/>
      <c r="I6985" s="7"/>
      <c r="N6985" s="5"/>
    </row>
    <row r="6986" spans="5:14" x14ac:dyDescent="0.35">
      <c r="E6986" s="7"/>
      <c r="F6986" s="7"/>
      <c r="G6986" s="7"/>
      <c r="H6986" s="7"/>
      <c r="I6986" s="7"/>
      <c r="N6986" s="5"/>
    </row>
    <row r="6987" spans="5:14" x14ac:dyDescent="0.35">
      <c r="E6987" s="7"/>
      <c r="F6987" s="7"/>
      <c r="G6987" s="7"/>
      <c r="H6987" s="7"/>
      <c r="I6987" s="7"/>
      <c r="N6987" s="5"/>
    </row>
    <row r="6988" spans="5:14" x14ac:dyDescent="0.35">
      <c r="E6988" s="7"/>
      <c r="F6988" s="7"/>
      <c r="G6988" s="7"/>
      <c r="H6988" s="7"/>
      <c r="I6988" s="7"/>
      <c r="N6988" s="5"/>
    </row>
    <row r="6989" spans="5:14" x14ac:dyDescent="0.35">
      <c r="E6989" s="7"/>
      <c r="F6989" s="7"/>
      <c r="G6989" s="7"/>
      <c r="H6989" s="7"/>
      <c r="I6989" s="7"/>
      <c r="N6989" s="5"/>
    </row>
    <row r="6990" spans="5:14" x14ac:dyDescent="0.35">
      <c r="E6990" s="7"/>
      <c r="F6990" s="7"/>
      <c r="G6990" s="7"/>
      <c r="H6990" s="7"/>
      <c r="I6990" s="7"/>
      <c r="N6990" s="5"/>
    </row>
    <row r="6991" spans="5:14" x14ac:dyDescent="0.35">
      <c r="E6991" s="7"/>
      <c r="F6991" s="7"/>
      <c r="G6991" s="7"/>
      <c r="H6991" s="7"/>
      <c r="I6991" s="7"/>
      <c r="N6991" s="5"/>
    </row>
    <row r="6992" spans="5:14" x14ac:dyDescent="0.35">
      <c r="E6992" s="7"/>
      <c r="F6992" s="7"/>
      <c r="G6992" s="7"/>
      <c r="H6992" s="7"/>
      <c r="I6992" s="7"/>
      <c r="N6992" s="5"/>
    </row>
    <row r="6993" spans="5:14" x14ac:dyDescent="0.35">
      <c r="E6993" s="7"/>
      <c r="F6993" s="7"/>
      <c r="G6993" s="7"/>
      <c r="H6993" s="7"/>
      <c r="I6993" s="7"/>
      <c r="N6993" s="5"/>
    </row>
    <row r="6994" spans="5:14" x14ac:dyDescent="0.35">
      <c r="E6994" s="7"/>
      <c r="F6994" s="7"/>
      <c r="G6994" s="7"/>
      <c r="H6994" s="7"/>
      <c r="I6994" s="7"/>
      <c r="N6994" s="5"/>
    </row>
    <row r="6995" spans="5:14" x14ac:dyDescent="0.35">
      <c r="E6995" s="7"/>
      <c r="F6995" s="7"/>
      <c r="G6995" s="7"/>
      <c r="H6995" s="7"/>
      <c r="I6995" s="7"/>
      <c r="N6995" s="5"/>
    </row>
    <row r="6996" spans="5:14" x14ac:dyDescent="0.35">
      <c r="E6996" s="7"/>
      <c r="F6996" s="7"/>
      <c r="G6996" s="7"/>
      <c r="H6996" s="7"/>
      <c r="I6996" s="7"/>
      <c r="N6996" s="5"/>
    </row>
    <row r="6997" spans="5:14" x14ac:dyDescent="0.35">
      <c r="E6997" s="7"/>
      <c r="F6997" s="7"/>
      <c r="G6997" s="7"/>
      <c r="H6997" s="7"/>
      <c r="I6997" s="7"/>
      <c r="N6997" s="5"/>
    </row>
    <row r="6998" spans="5:14" x14ac:dyDescent="0.35">
      <c r="E6998" s="7"/>
      <c r="F6998" s="7"/>
      <c r="G6998" s="7"/>
      <c r="H6998" s="7"/>
      <c r="I6998" s="7"/>
      <c r="N6998" s="5"/>
    </row>
    <row r="6999" spans="5:14" x14ac:dyDescent="0.35">
      <c r="E6999" s="7"/>
      <c r="F6999" s="7"/>
      <c r="G6999" s="7"/>
      <c r="H6999" s="7"/>
      <c r="I6999" s="7"/>
      <c r="N6999" s="5"/>
    </row>
    <row r="7000" spans="5:14" x14ac:dyDescent="0.35">
      <c r="E7000" s="7"/>
      <c r="F7000" s="7"/>
      <c r="G7000" s="7"/>
      <c r="H7000" s="7"/>
      <c r="I7000" s="7"/>
      <c r="N7000" s="5"/>
    </row>
    <row r="7001" spans="5:14" x14ac:dyDescent="0.35">
      <c r="E7001" s="7"/>
      <c r="F7001" s="7"/>
      <c r="G7001" s="7"/>
      <c r="H7001" s="7"/>
      <c r="I7001" s="7"/>
      <c r="N7001" s="5"/>
    </row>
    <row r="7002" spans="5:14" x14ac:dyDescent="0.35">
      <c r="E7002" s="7"/>
      <c r="F7002" s="7"/>
      <c r="G7002" s="7"/>
      <c r="H7002" s="7"/>
      <c r="I7002" s="7"/>
      <c r="N7002" s="5"/>
    </row>
    <row r="7003" spans="5:14" x14ac:dyDescent="0.35">
      <c r="E7003" s="7"/>
      <c r="F7003" s="7"/>
      <c r="G7003" s="7"/>
      <c r="H7003" s="7"/>
      <c r="I7003" s="7"/>
      <c r="N7003" s="5"/>
    </row>
    <row r="7004" spans="5:14" x14ac:dyDescent="0.35">
      <c r="E7004" s="7"/>
      <c r="F7004" s="7"/>
      <c r="G7004" s="7"/>
      <c r="H7004" s="7"/>
      <c r="I7004" s="7"/>
      <c r="N7004" s="5"/>
    </row>
    <row r="7005" spans="5:14" x14ac:dyDescent="0.35">
      <c r="E7005" s="7"/>
      <c r="F7005" s="7"/>
      <c r="G7005" s="7"/>
      <c r="H7005" s="7"/>
      <c r="I7005" s="7"/>
      <c r="N7005" s="5"/>
    </row>
    <row r="7006" spans="5:14" x14ac:dyDescent="0.35">
      <c r="E7006" s="7"/>
      <c r="F7006" s="7"/>
      <c r="G7006" s="7"/>
      <c r="H7006" s="7"/>
      <c r="I7006" s="7"/>
      <c r="N7006" s="5"/>
    </row>
    <row r="7007" spans="5:14" x14ac:dyDescent="0.35">
      <c r="E7007" s="7"/>
      <c r="F7007" s="7"/>
      <c r="G7007" s="7"/>
      <c r="H7007" s="7"/>
      <c r="I7007" s="7"/>
      <c r="N7007" s="5"/>
    </row>
    <row r="7008" spans="5:14" x14ac:dyDescent="0.35">
      <c r="E7008" s="7"/>
      <c r="F7008" s="7"/>
      <c r="G7008" s="7"/>
      <c r="H7008" s="7"/>
      <c r="I7008" s="7"/>
      <c r="N7008" s="5"/>
    </row>
    <row r="7009" spans="5:14" x14ac:dyDescent="0.35">
      <c r="E7009" s="7"/>
      <c r="F7009" s="7"/>
      <c r="G7009" s="7"/>
      <c r="H7009" s="7"/>
      <c r="I7009" s="7"/>
      <c r="N7009" s="5"/>
    </row>
    <row r="7010" spans="5:14" x14ac:dyDescent="0.35">
      <c r="E7010" s="7"/>
      <c r="F7010" s="7"/>
      <c r="G7010" s="7"/>
      <c r="H7010" s="7"/>
      <c r="I7010" s="7"/>
      <c r="N7010" s="5"/>
    </row>
    <row r="7011" spans="5:14" x14ac:dyDescent="0.35">
      <c r="E7011" s="7"/>
      <c r="F7011" s="7"/>
      <c r="G7011" s="7"/>
      <c r="H7011" s="7"/>
      <c r="I7011" s="7"/>
      <c r="N7011" s="5"/>
    </row>
    <row r="7012" spans="5:14" x14ac:dyDescent="0.35">
      <c r="E7012" s="7"/>
      <c r="F7012" s="7"/>
      <c r="G7012" s="7"/>
      <c r="H7012" s="7"/>
      <c r="I7012" s="7"/>
      <c r="N7012" s="5"/>
    </row>
    <row r="7013" spans="5:14" x14ac:dyDescent="0.35">
      <c r="E7013" s="7"/>
      <c r="F7013" s="7"/>
      <c r="G7013" s="7"/>
      <c r="H7013" s="7"/>
      <c r="I7013" s="7"/>
      <c r="N7013" s="5"/>
    </row>
    <row r="7014" spans="5:14" x14ac:dyDescent="0.35">
      <c r="E7014" s="7"/>
      <c r="F7014" s="7"/>
      <c r="G7014" s="7"/>
      <c r="H7014" s="7"/>
      <c r="I7014" s="7"/>
      <c r="N7014" s="5"/>
    </row>
    <row r="7015" spans="5:14" x14ac:dyDescent="0.35">
      <c r="E7015" s="7"/>
      <c r="F7015" s="7"/>
      <c r="G7015" s="7"/>
      <c r="H7015" s="7"/>
      <c r="I7015" s="7"/>
      <c r="N7015" s="5"/>
    </row>
    <row r="7016" spans="5:14" x14ac:dyDescent="0.35">
      <c r="E7016" s="7"/>
      <c r="F7016" s="7"/>
      <c r="G7016" s="7"/>
      <c r="H7016" s="7"/>
      <c r="I7016" s="7"/>
      <c r="N7016" s="5"/>
    </row>
    <row r="7017" spans="5:14" x14ac:dyDescent="0.35">
      <c r="E7017" s="7"/>
      <c r="F7017" s="7"/>
      <c r="G7017" s="7"/>
      <c r="H7017" s="7"/>
      <c r="I7017" s="7"/>
      <c r="N7017" s="5"/>
    </row>
    <row r="7018" spans="5:14" x14ac:dyDescent="0.35">
      <c r="N7018" s="5"/>
    </row>
    <row r="7019" spans="5:14" x14ac:dyDescent="0.35">
      <c r="N7019" s="5"/>
    </row>
    <row r="7020" spans="5:14" x14ac:dyDescent="0.35">
      <c r="N7020" s="5"/>
    </row>
    <row r="7021" spans="5:14" x14ac:dyDescent="0.35">
      <c r="N7021" s="5"/>
    </row>
    <row r="7939" ht="24" customHeight="1" x14ac:dyDescent="0.35"/>
  </sheetData>
  <hyperlinks>
    <hyperlink ref="C1304" r:id="rId1" display="mailto:mmadiba@lodemann.co.za"/>
    <hyperlink ref="C1316" r:id="rId2" display="mailto:mmadiba@lodemann.co.za"/>
    <hyperlink ref="C1345" r:id="rId3" display="mailto:mmadiba@lodemann.co.za"/>
    <hyperlink ref="C1357" r:id="rId4" display="mailto:mmadiba@lodemann.co.za"/>
    <hyperlink ref="C1292" r:id="rId5" display="mailto:mmadiba@lodemann.co.za"/>
  </hyperlinks>
  <pageMargins left="0.7" right="0.7" top="0.75" bottom="0.75" header="0.3" footer="0.3"/>
  <pageSetup paperSize="9" scale="50" fitToHeight="0" orientation="portrait" r:id="rId6"/>
  <rowBreaks count="60" manualBreakCount="60">
    <brk id="56" min="1" max="13" man="1"/>
    <brk id="107" min="1" max="13" man="1"/>
    <brk id="177" min="1" max="13" man="1"/>
    <brk id="229" min="1" max="13" man="1"/>
    <brk id="279" min="1" max="13" man="1"/>
    <brk id="330" min="1" max="13" man="1"/>
    <brk id="366" min="1" max="13" man="1"/>
    <brk id="406" min="1" max="13" man="1"/>
    <brk id="470" min="1" max="13" man="1"/>
    <brk id="546" min="1" max="13" man="1"/>
    <brk id="613" min="1" max="13" man="1"/>
    <brk id="673" min="1" max="13" man="1"/>
    <brk id="736" min="1" max="13" man="1"/>
    <brk id="790" min="1" max="13" man="1"/>
    <brk id="864" min="1" max="13" man="1"/>
    <brk id="941" min="1" max="13" man="1"/>
    <brk id="1021" min="1" max="13" man="1"/>
    <brk id="1101" min="1" max="13" man="1"/>
    <brk id="1179" min="1" max="13" man="1"/>
    <brk id="1254" min="1" max="13" man="1"/>
    <brk id="1329" min="1" max="13" man="1"/>
    <brk id="1396" min="1" max="13" man="1"/>
    <brk id="1465" min="1" max="13" man="1"/>
    <brk id="1545" min="1" max="13" man="1"/>
    <brk id="1617" min="1" max="13" man="1"/>
    <brk id="1674" min="1" max="13" man="1"/>
    <brk id="1723" min="1" max="13" man="1"/>
    <brk id="1764" min="1" max="13" man="1"/>
    <brk id="1817" min="1" max="13" man="1"/>
    <brk id="1876" min="1" max="13" man="1"/>
    <brk id="1927" min="1" max="13" man="1"/>
    <brk id="2005" min="1" max="13" man="1"/>
    <brk id="2087" min="1" max="13" man="1"/>
    <brk id="2154" min="1" max="13" man="1"/>
    <brk id="2228" min="1" max="13" man="1"/>
    <brk id="2297" min="1" max="13" man="1"/>
    <brk id="2370" min="1" max="13" man="1"/>
    <brk id="2433" min="1" max="13" man="1"/>
    <brk id="2506" min="1" max="13" man="1"/>
    <brk id="2572" min="1" max="13" man="1"/>
    <brk id="2632" min="1" max="13" man="1"/>
    <brk id="2699" min="1" max="13" man="1"/>
    <brk id="2776" min="1" max="13" man="1"/>
    <brk id="2839" min="1" max="13" man="1"/>
    <brk id="2901" min="1" max="13" man="1"/>
    <brk id="2977" min="1" max="13" man="1"/>
    <brk id="3050" min="1" max="13" man="1"/>
    <brk id="3127" min="1" max="13" man="1"/>
    <brk id="3207" min="1" max="13" man="1"/>
    <brk id="3268" min="1" max="13" man="1"/>
    <brk id="3323" min="1" max="13" man="1"/>
    <brk id="3368" min="1" max="13" man="1"/>
    <brk id="3448" min="1" max="13" man="1"/>
    <brk id="3523" min="1" max="13" man="1"/>
    <brk id="3597" min="1" max="13" man="1"/>
    <brk id="3672" min="1" max="13" man="1"/>
    <brk id="3747" min="1" max="13" man="1"/>
    <brk id="3827" min="1" max="13" man="1"/>
    <brk id="3909" min="1" max="13" man="1"/>
    <brk id="3985" min="1"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D25A9F-37A6-4FB3-B886-D5F2D5B83D2A}"/>
</file>

<file path=customXml/itemProps2.xml><?xml version="1.0" encoding="utf-8"?>
<ds:datastoreItem xmlns:ds="http://schemas.openxmlformats.org/officeDocument/2006/customXml" ds:itemID="{5B530AA7-8C57-4562-90CA-160A950721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Dlamvuzo H</vt:lpstr>
      <vt:lpstr>'Dlamvuzo H'!Print_Area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Tusiwe Mdletshe</cp:lastModifiedBy>
  <cp:lastPrinted>2023-01-18T09:09:23Z</cp:lastPrinted>
  <dcterms:created xsi:type="dcterms:W3CDTF">2019-08-15T05:58:24Z</dcterms:created>
  <dcterms:modified xsi:type="dcterms:W3CDTF">2023-01-18T09:09:37Z</dcterms:modified>
</cp:coreProperties>
</file>